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home\Desktop\ITA 69\O10\"/>
    </mc:Choice>
  </mc:AlternateContent>
  <xr:revisionPtr revIDLastSave="0" documentId="13_ncr:1_{E3FDFA72-294F-4A7D-BBFB-82BFA3BD155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Sheet1!$A$1:$J$75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7" i="1" l="1"/>
  <c r="D20" i="1" l="1"/>
  <c r="D39" i="1" s="1"/>
  <c r="D9" i="1"/>
  <c r="D46" i="1"/>
  <c r="D40" i="1"/>
  <c r="D55" i="1" s="1"/>
  <c r="D18" i="1"/>
  <c r="D17" i="1"/>
  <c r="D16" i="1"/>
  <c r="D15" i="1"/>
  <c r="D14" i="1"/>
  <c r="D13" i="1"/>
  <c r="D12" i="1"/>
  <c r="D11" i="1"/>
  <c r="D10" i="1"/>
  <c r="D19" i="1" l="1"/>
  <c r="D68" i="1" s="1"/>
</calcChain>
</file>

<file path=xl/sharedStrings.xml><?xml version="1.0" encoding="utf-8"?>
<sst xmlns="http://schemas.openxmlformats.org/spreadsheetml/2006/main" count="166" uniqueCount="100">
  <si>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</si>
  <si>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</si>
  <si>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</si>
  <si>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</si>
  <si>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</si>
  <si>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</si>
  <si>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</si>
  <si>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</si>
  <si>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</si>
  <si>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</si>
  <si>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โครงการ : การบังคับใช้กฎหมายอำนวยความยุติธรรม และบริการประชาชน</t>
  </si>
  <si>
    <t>เพื่อเพิ่มประสิทธิภาพให้กับข้าราชการ</t>
  </si>
  <si>
    <t>ต.ค.68 - ก.ย.69</t>
  </si>
  <si>
    <t>ประชาชนมีความปลอดภัย</t>
  </si>
  <si>
    <t>กิจกรรม : การบังคับใช้กฎหมายและบริการประชาชน</t>
  </si>
  <si>
    <t>ตำรวจ ในการบริการประชาชน และ</t>
  </si>
  <si>
    <t>ในชีวิตและทรัพย์สิน</t>
  </si>
  <si>
    <t>"</t>
  </si>
  <si>
    <t xml:space="preserve">และเพิ่มประสิทธิภาพการบริการประชาชน </t>
  </si>
  <si>
    <t xml:space="preserve"> "</t>
  </si>
  <si>
    <t>กำหนดมาตรการในการ ประหยัดพลังงาน</t>
  </si>
  <si>
    <t>ค่าใช้จ่ายสาธารณูปโภคลดลง</t>
  </si>
  <si>
    <t>กระบวนการยุติธรรม</t>
  </si>
  <si>
    <t>ยอดรวม</t>
  </si>
  <si>
    <t>โครงการ : ปฏิรูประบบงานตำรวจ</t>
  </si>
  <si>
    <t>เพิ่มประสิทธิภาพของกระบวนการยุติธรรม ให้ความเป็นธรรมกับประชาชน</t>
  </si>
  <si>
    <t>กิจกรรม : การปฏิรูประบบงานสอบสวนและการบังคับใช้กฎหมาย</t>
  </si>
  <si>
    <t>โครงการ : สร้างภูมิคุ้มกันและป้องกันยาเสพติด</t>
  </si>
  <si>
    <t>การสร้างภูมิคุ้มกันในกลุ่ม เป้าหมายระดับโรงเรียน ประถมศึกษาหรือมัธยมศึกษา หรือเทียบเท่า</t>
  </si>
  <si>
    <t>ลดปัญหายาเสพติดในสถานศึกษา</t>
  </si>
  <si>
    <t>กิจกรรม : การสร้างภูมิคุ้มกันในกลุ่มเป้าหมายระดับโรงเรียนประถมศึกษา และมัธยมศึกษาหรือเทียบเท่า งบรายจ่ายอื่น รายการค่าใช้จ่าย</t>
  </si>
  <si>
    <t xml:space="preserve">กิจกรรม : การสร้างภูมิคุ้มกันในกลุ่มเป้าหมายระดับโรงเรียนประถมศึกษา และมัธยมศึกษาหรือเทียบเท่า </t>
  </si>
  <si>
    <t xml:space="preserve">โครงการ : ปราบปรามการค้ายาเสพติด  </t>
  </si>
  <si>
    <t>ป้องกันปราบปราม การแพร่ระบาด ในชุมชนเป้าหมาย</t>
  </si>
  <si>
    <t>สามารถลดการแพร่ระบาด ในชุมชนเป้าหมาย</t>
  </si>
  <si>
    <t>กิจกรรม : การสกัดกั้น ปราบปราม การผลิต การค้ายาเสพติด</t>
  </si>
  <si>
    <t>การสร้างภาคีเครือข่ายต่อการเข้ามา มีส่วนร่วมในกิจกรรมของตำรวจ</t>
  </si>
  <si>
    <t>ความพึงพอใจของชุมชน การมีส่วนร่วมในการป้องกันอาชญากรรม</t>
  </si>
  <si>
    <t>กิจกรรม : การมีส่วนร่วมของประชาชนในการป้องกันอาชญากรรม</t>
  </si>
  <si>
    <t>งบรายจ่ายอื่น โครงการสร้างเครือข่ายการมีส่วนร่วมของประชาชนในการแก้ไขปัญหาความเดือนร้อนของประชาชนในระดับสถานีตำรวจ เพื่อสนับสนุนการป้องกันอาชญากรรม</t>
  </si>
  <si>
    <t>ความพึงพอใจของชุมชน การมี ส่วนร่วมในการป้องกันอาชญากรรม</t>
  </si>
  <si>
    <t>งบดำเนินงาน ค่าตอบแทน ใช้สอย และวัสดุ</t>
  </si>
  <si>
    <t>กำหนดหลักเกณฑ์ และวิธีการในการตรวจวัด</t>
  </si>
  <si>
    <t xml:space="preserve">การปฏิบัติต่อผู้ตรวจวัดแอลกอฮอล์ อย่างเป็นธรรม </t>
  </si>
  <si>
    <t>รายการค่าเครื่องตรวจวัดแอลกอฮอล์</t>
  </si>
  <si>
    <t>กำหนดมาตรการในการ บังคับใช้กฎหมายในช่วง เทศกาลปีใหม่</t>
  </si>
  <si>
    <t>ป้องกันการเกิดอุบัติเหตุทางถนน</t>
  </si>
  <si>
    <t>งบรายจ่ายอื่น โครงการรณรงค์ป้องกันและแก้ไขปัญหาอุบัติเหตุทางถนนช่วงเทศการสำคัญ (ปีใหม่)</t>
  </si>
  <si>
    <t>เพื่อเพิ่มประสิทธิภาพให้กับข้าราชการ ตำรวจ ในการบริการประชาชน และ อำนวยความยุติธรรมได้อย่างรวดเร็ว</t>
  </si>
  <si>
    <t>ใช้ในการปฏิบัติหน้าที่  ป้องกันเหตุที่จะเกิดขึ้น</t>
  </si>
  <si>
    <t>ค่าน้ำมันเชื้อเพลิงสำหรับรถยนต์เช่า รถยนต์ตู้โดยสาร(ทดแทน)ฯ และรถยนต์เอนกประสงค์ (ทดแทน)</t>
  </si>
  <si>
    <t>ค่าตอบแทน ใช้สอยและวัสดุ</t>
  </si>
  <si>
    <t>เพื่อเป็นค่าเบี้ยเลี้ยงประชุมของ กต.ตร.สน.</t>
  </si>
  <si>
    <t xml:space="preserve">งบดำเนินงาน ค่าตอบแทน ใช้สอยและวัสดุ เพื่อเป็นค่าเบี้ยเลี้ยงประชุมของ กต.ตร.สน. </t>
  </si>
  <si>
    <t>กำหนดมาตรการในการ บังคับใช้กฎหมายในช่วง เทศกาลลอยกระทง</t>
  </si>
  <si>
    <t>ป้องกันการเกิดอุบัติเหตุทางถนน และ อาชญากรรม</t>
  </si>
  <si>
    <t>กิจกรรม : สกัดกั้น ปราบปราม การผลิต การค้ายาเสพติด</t>
  </si>
  <si>
    <t xml:space="preserve">โครงการ : ปราบปรามการค้ายาเสพติด งบรายจ่ายอื่น </t>
  </si>
  <si>
    <t xml:space="preserve">ป้องกันปราบปราม การแพร่ระบาด </t>
  </si>
  <si>
    <t>ให้ความเป็นธรรมกับผู้เข้าตรวจพิสูจน์สารเสพติดในร่างกาย</t>
  </si>
  <si>
    <t>กิจกรรม : โครงการป้องกันและปราบปรามการแพร่ระบาดยาเสพติดตามนโยบายรัฐบาล</t>
  </si>
  <si>
    <t>ค่าใช้จ่ายในการตรวจพิสูจน์สารเสพติดในร่างกาย</t>
  </si>
  <si>
    <t xml:space="preserve">กิจกรรม : การสร้างภูมิคุ้มกันในกลุ่มเป้าหมายระดับโรงเรียนประถมศึกษาและมัธยมหรือเทียบเท่า </t>
  </si>
  <si>
    <t xml:space="preserve">งบรายจ่ายอื่น รายการค่าใช้จ่ายโครงการการศึกษาเพื่อต่อต้านการใช้ยาเสพติดในเด็กนักเรียน (D.A.R.E. ประเทศไทย) สำหรับเป็นค่าตอบแทนการสอนครูตำรวจ D.A.R.E. </t>
  </si>
  <si>
    <t>รวมยอดทั้งหมด</t>
  </si>
  <si>
    <t>ตรวจแล้วถูกต้อง</t>
  </si>
  <si>
    <t>งบรายจ่ายอื่น โครงการตำรวจประสานโรงเรียน ไตรมาส 1 - 4</t>
  </si>
  <si>
    <t xml:space="preserve">งบรายจ่ายอื่น โครงการดำเนินงานตำบลยั่งยืน </t>
  </si>
  <si>
    <t xml:space="preserve">งบรายจ่ายอื่น รายการค่าใช้จ่ายในการปราบปรามนักค้ายาเสพติด และสกัดกั้น การนำเข้า - ส่งออกยาเสพติด เพื่อเป็นค่าตอบแทนชุดปฏิบัติการปิดล้อมตรวจคนในการดำเนินการปิดล้อมตรวจคนยาเสพติด </t>
  </si>
  <si>
    <t>งบรายจ่าอื่น ค่าใช้จ่ายในการปราบปรามนักค้ายาเสพติดและสกัดกั้น การนำเข้า - ส่งออก - (HEART LAND) ไตรมาส 1-4</t>
  </si>
  <si>
    <t xml:space="preserve">   - สลายเคลือข่ายยาเสพติด ไตรมาส 1-4</t>
  </si>
  <si>
    <t>รักษาความปลอดภัยและอำนวยความสะดวกการจราจรแก่ประชาชน</t>
  </si>
  <si>
    <t>ประชาชนได้รับความปลอดภัย และได้รับความสะดวกในการจราจร</t>
  </si>
  <si>
    <t>( เชิดศักดิ์  กองผุย )</t>
  </si>
  <si>
    <t xml:space="preserve">โครงการ  : รักษาความปลอดภัยและการจราจรและบริการประชาชน              </t>
  </si>
  <si>
    <t xml:space="preserve">  ผกก.สน.สุวินทวศ์</t>
  </si>
  <si>
    <t>ชื่อโครงการ / กิจกรรรม</t>
  </si>
  <si>
    <t>งบรายจ่ายอื่น โครงการรณรงค์ป้องกันและแก้ไขปัญหาอุบัติเหตุทางถนนช่วงเทศการสำคัญ (สงกรานต์)</t>
  </si>
  <si>
    <t>กิจกรรม  : ค่าใช้จ่ายในการรักษาความปลอดภัยและการจราจรและบริการประชาชน พระราชพิธีพระบรมศพ สมเด็จพระนางเจ้าสิริกิติ์ พระบรมราชินีนาถพระบรมราชชนนีพันปีหลวง    งบกลาง รายการเงินสำรองจ่ายเพื่อกรณีฉุกเฉินหรือจำเป็น</t>
  </si>
  <si>
    <t xml:space="preserve">         พ.ต.อ.</t>
  </si>
  <si>
    <t>( สุริพัฒน์ เย็นสำเภา )</t>
  </si>
  <si>
    <t>สว.อก.สน.สุวินทวงศ์</t>
  </si>
  <si>
    <t xml:space="preserve"> - ทราบ -</t>
  </si>
  <si>
    <t>๑.๑ ค่าตอบแทนนอกเวลาราชการ (OT)</t>
  </si>
  <si>
    <t>๑.๒ ค่าเบี้ยเลี้ยง ที่พัก พาหนะ</t>
  </si>
  <si>
    <t>๑.๓ ค่าซ่อมแซมยานพาหนะ</t>
  </si>
  <si>
    <t>๑.๔ ค่าจ้างเหมาบริการ ทำความสะอาด</t>
  </si>
  <si>
    <t>๑.๕ ค่าน้ำมันรถยนต์ รถยนต์ (สนาม)</t>
  </si>
  <si>
    <t>๑.๖ ค่าน้ำมันรถยนต์ รถจักรยานยนต์ (สนาม)</t>
  </si>
  <si>
    <t>๑.๗ ค่าวัสดุสำนักงาน</t>
  </si>
  <si>
    <t>๑.๘ ค่าวัสดุจราจร</t>
  </si>
  <si>
    <t>๑.๙ วัสดุอาหาร (ผู้ต้องหา)</t>
  </si>
  <si>
    <t>๑.๑๐ ค่าสาธารณูปโภค</t>
  </si>
  <si>
    <t>สถานีตำรวจนครบาลสุวินทวงศ์</t>
  </si>
  <si>
    <t>อำนวย วามยุติธรรมได้อย่างรวดเร็ว</t>
  </si>
  <si>
    <t xml:space="preserve">         ประจำปีงบประมาณ พ.ศ. 2569 </t>
  </si>
  <si>
    <t xml:space="preserve">        แผนการใช้จ่ายงบประมาณ</t>
  </si>
  <si>
    <t xml:space="preserve">                          พ.ต.ท.                                  ผู้รายงาน                </t>
  </si>
  <si>
    <t>ผู้ตรวจรายงาน</t>
  </si>
  <si>
    <t>2 เม.ย.๖๙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</si>
</sst>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3">
    <font>
      <sz val="11"/>
      <color theme="1"/>
      <name val="Tahoma"/>
      <charset val="222"/>
      <scheme val="minor"/>
    </font>
    <font>
      <sz val="14"/>
      <color theme="1"/>
      <name val="TH SarabunIT๙"/>
      <charset val="134"/>
    </font>
    <font>
      <b/>
      <sz val="16"/>
      <color theme="1"/>
      <name val="TH SarabunIT๙"/>
      <charset val="134"/>
    </font>
    <font>
      <b/>
      <sz val="14"/>
      <name val="TH SarabunIT๙"/>
      <charset val="134"/>
    </font>
    <font>
      <b/>
      <sz val="12"/>
      <name val="TH SarabunIT๙"/>
      <charset val="134"/>
    </font>
    <font>
      <b/>
      <sz val="13"/>
      <name val="TH SarabunIT๙"/>
      <charset val="134"/>
    </font>
    <font>
      <sz val="12"/>
      <color theme="1"/>
      <name val="TH SarabunIT๙"/>
      <charset val="134"/>
    </font>
    <font>
      <sz val="10.5"/>
      <color theme="1"/>
      <name val="TH SarabunIT๙"/>
      <charset val="134"/>
    </font>
    <font>
      <b/>
      <sz val="14"/>
      <color theme="1"/>
      <name val="TH SarabunIT๙"/>
      <charset val="134"/>
    </font>
    <font>
      <sz val="11"/>
      <color theme="1"/>
      <name val="Tahoma"/>
      <charset val="222"/>
      <scheme val="minor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188" fontId="1" fillId="0" borderId="0" xfId="1" applyNumberFormat="1" applyFont="1"/>
    <xf numFmtId="187" fontId="1" fillId="0" borderId="0" xfId="1" applyFont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188" fontId="6" fillId="0" borderId="5" xfId="1" applyNumberFormat="1" applyFont="1" applyFill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188" fontId="6" fillId="0" borderId="7" xfId="1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8" xfId="0" applyFont="1" applyBorder="1" applyProtection="1">
      <protection locked="0"/>
    </xf>
    <xf numFmtId="188" fontId="6" fillId="0" borderId="1" xfId="1" applyNumberFormat="1" applyFont="1" applyFill="1" applyBorder="1" applyAlignment="1" applyProtection="1">
      <alignment horizontal="center"/>
      <protection locked="0"/>
    </xf>
    <xf numFmtId="187" fontId="1" fillId="0" borderId="4" xfId="1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188" fontId="1" fillId="0" borderId="1" xfId="1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horizontal="center" vertical="top"/>
      <protection locked="0"/>
    </xf>
    <xf numFmtId="187" fontId="1" fillId="0" borderId="4" xfId="1" applyFont="1" applyFill="1" applyBorder="1" applyAlignment="1" applyProtection="1">
      <alignment horizontal="right"/>
      <protection locked="0"/>
    </xf>
    <xf numFmtId="0" fontId="1" fillId="0" borderId="4" xfId="0" applyFont="1" applyBorder="1" applyProtection="1">
      <protection locked="0"/>
    </xf>
    <xf numFmtId="188" fontId="6" fillId="0" borderId="5" xfId="1" applyNumberFormat="1" applyFont="1" applyFill="1" applyBorder="1" applyProtection="1">
      <protection locked="0"/>
    </xf>
    <xf numFmtId="187" fontId="3" fillId="2" borderId="4" xfId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left"/>
      <protection locked="0"/>
    </xf>
    <xf numFmtId="0" fontId="8" fillId="0" borderId="11" xfId="0" applyFont="1" applyBorder="1" applyAlignment="1" applyProtection="1">
      <alignment horizontal="left"/>
      <protection locked="0"/>
    </xf>
    <xf numFmtId="0" fontId="8" fillId="0" borderId="2" xfId="0" applyFont="1" applyBorder="1" applyAlignment="1" applyProtection="1">
      <alignment horizontal="left" vertical="top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8" fillId="0" borderId="11" xfId="0" applyFont="1" applyBorder="1" applyAlignment="1" applyProtection="1">
      <alignment horizontal="left" vertical="top" wrapText="1"/>
      <protection locked="0"/>
    </xf>
    <xf numFmtId="0" fontId="8" fillId="0" borderId="11" xfId="0" applyFont="1" applyBorder="1" applyAlignment="1" applyProtection="1">
      <alignment horizontal="left" vertical="top"/>
      <protection locked="0"/>
    </xf>
    <xf numFmtId="0" fontId="8" fillId="0" borderId="5" xfId="0" applyFont="1" applyBorder="1" applyAlignment="1" applyProtection="1">
      <alignment horizontal="left" vertical="top"/>
      <protection locked="0"/>
    </xf>
    <xf numFmtId="187" fontId="8" fillId="2" borderId="4" xfId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3" fillId="0" borderId="7" xfId="0" applyFont="1" applyBorder="1" applyAlignment="1" applyProtection="1">
      <alignment vertical="top"/>
      <protection locked="0"/>
    </xf>
    <xf numFmtId="0" fontId="8" fillId="0" borderId="7" xfId="0" applyFont="1" applyBorder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center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187" fontId="8" fillId="2" borderId="8" xfId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0" fillId="0" borderId="0" xfId="0" applyFont="1"/>
    <xf numFmtId="188" fontId="2" fillId="0" borderId="0" xfId="1" applyNumberFormat="1" applyFont="1" applyAlignment="1">
      <alignment horizontal="center"/>
    </xf>
    <xf numFmtId="0" fontId="1" fillId="3" borderId="0" xfId="0" applyFont="1" applyFill="1"/>
    <xf numFmtId="0" fontId="8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8" fillId="0" borderId="5" xfId="0" applyFont="1" applyBorder="1" applyAlignment="1" applyProtection="1">
      <alignment vertical="top" wrapText="1"/>
      <protection locked="0"/>
    </xf>
    <xf numFmtId="0" fontId="8" fillId="0" borderId="1" xfId="0" applyFont="1" applyBorder="1" applyAlignment="1" applyProtection="1">
      <alignment vertical="top" wrapText="1"/>
      <protection locked="0"/>
    </xf>
    <xf numFmtId="187" fontId="1" fillId="4" borderId="4" xfId="1" applyFon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vertical="top"/>
      <protection locked="0"/>
    </xf>
    <xf numFmtId="187" fontId="1" fillId="5" borderId="4" xfId="0" applyNumberFormat="1" applyFont="1" applyFill="1" applyBorder="1" applyAlignment="1" applyProtection="1">
      <alignment vertical="top"/>
      <protection locked="0"/>
    </xf>
    <xf numFmtId="187" fontId="1" fillId="5" borderId="7" xfId="1" applyFont="1" applyFill="1" applyBorder="1" applyAlignment="1" applyProtection="1">
      <alignment horizontal="center" vertical="center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  <protection locked="0"/>
    </xf>
    <xf numFmtId="188" fontId="11" fillId="0" borderId="0" xfId="1" applyNumberFormat="1" applyFont="1" applyAlignment="1">
      <alignment horizont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11" fillId="0" borderId="0" xfId="0" quotePrefix="1" applyFont="1" applyAlignment="1">
      <alignment horizontal="center"/>
    </xf>
    <xf numFmtId="0" fontId="12" fillId="0" borderId="0" xfId="0" applyFont="1"/>
    <xf numFmtId="0" fontId="11" fillId="0" borderId="0" xfId="0" applyFont="1"/>
    <xf numFmtId="0" fontId="2" fillId="0" borderId="0" xfId="0" applyFont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87" fontId="1" fillId="0" borderId="5" xfId="1" applyFont="1" applyBorder="1" applyAlignment="1" applyProtection="1">
      <alignment horizontal="center" vertical="center" wrapText="1"/>
      <protection locked="0"/>
    </xf>
    <xf numFmtId="187" fontId="1" fillId="0" borderId="7" xfId="1" applyFont="1" applyBorder="1" applyAlignment="1" applyProtection="1">
      <alignment horizontal="center" vertical="center" wrapText="1"/>
      <protection locked="0"/>
    </xf>
    <xf numFmtId="187" fontId="1" fillId="0" borderId="1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top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187" fontId="1" fillId="4" borderId="5" xfId="1" applyFont="1" applyFill="1" applyBorder="1" applyAlignment="1" applyProtection="1">
      <alignment horizontal="center" vertical="center" wrapText="1"/>
      <protection locked="0"/>
    </xf>
    <xf numFmtId="187" fontId="1" fillId="4" borderId="1" xfId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187" fontId="1" fillId="4" borderId="7" xfId="1" applyFont="1" applyFill="1" applyBorder="1" applyAlignment="1" applyProtection="1">
      <alignment horizontal="center" vertical="center" wrapText="1"/>
      <protection locked="0"/>
    </xf>
    <xf numFmtId="187" fontId="3" fillId="2" borderId="4" xfId="1" applyFont="1" applyFill="1" applyBorder="1" applyAlignment="1" applyProtection="1">
      <alignment horizontal="center" vertical="center"/>
      <protection locked="0"/>
    </xf>
    <xf numFmtId="187" fontId="1" fillId="0" borderId="5" xfId="1" applyFont="1" applyBorder="1" applyAlignment="1" applyProtection="1">
      <alignment horizontal="center"/>
      <protection locked="0"/>
    </xf>
    <xf numFmtId="187" fontId="1" fillId="0" borderId="7" xfId="1" applyFont="1" applyBorder="1" applyAlignment="1" applyProtection="1">
      <alignment horizontal="center"/>
      <protection locked="0"/>
    </xf>
    <xf numFmtId="187" fontId="1" fillId="4" borderId="5" xfId="1" applyFont="1" applyFill="1" applyBorder="1" applyAlignment="1" applyProtection="1">
      <alignment horizontal="center" vertical="center"/>
      <protection locked="0"/>
    </xf>
    <xf numFmtId="187" fontId="1" fillId="4" borderId="7" xfId="1" applyFont="1" applyFill="1" applyBorder="1" applyAlignment="1" applyProtection="1">
      <alignment horizontal="center" vertical="center"/>
      <protection locked="0"/>
    </xf>
    <xf numFmtId="187" fontId="1" fillId="4" borderId="1" xfId="1" applyFont="1" applyFill="1" applyBorder="1" applyAlignment="1" applyProtection="1">
      <alignment horizontal="center" vertical="center"/>
      <protection locked="0"/>
    </xf>
    <xf numFmtId="188" fontId="3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top"/>
      <protection locked="0"/>
    </xf>
    <xf numFmtId="0" fontId="10" fillId="5" borderId="9" xfId="0" applyFont="1" applyFill="1" applyBorder="1" applyAlignment="1" applyProtection="1">
      <alignment horizontal="center" vertical="center"/>
      <protection locked="0"/>
    </xf>
    <xf numFmtId="0" fontId="10" fillId="5" borderId="10" xfId="0" applyFont="1" applyFill="1" applyBorder="1" applyAlignment="1" applyProtection="1">
      <alignment horizontal="center" vertical="center"/>
      <protection locked="0"/>
    </xf>
    <xf numFmtId="0" fontId="10" fillId="5" borderId="8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 applyProtection="1">
      <alignment horizontal="center" vertical="top"/>
      <protection locked="0"/>
    </xf>
    <xf numFmtId="0" fontId="8" fillId="2" borderId="10" xfId="0" applyFont="1" applyFill="1" applyBorder="1" applyAlignment="1" applyProtection="1">
      <alignment horizontal="center" vertical="top"/>
      <protection locked="0"/>
    </xf>
    <xf numFmtId="0" fontId="8" fillId="2" borderId="8" xfId="0" applyFont="1" applyFill="1" applyBorder="1" applyAlignment="1" applyProtection="1">
      <alignment horizontal="center" vertical="top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1112043</xdr:colOff>
      <xdr:row>69</xdr:row>
      <xdr:rowOff>118606</xdr:rowOff>
    </xdr:from>
    <xdr:to>
      <xdr:col>5</xdr:col>
      <xdr:colOff>219074</xdr:colOff>
      <xdr:row>72</xdr:row>
      <xdr:rowOff>17417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F0C677C-B87F-465B-B83D-A89A49835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6268" y="18520906"/>
          <a:ext cx="802481" cy="708436"/>
        </a:xfrm>
        <a:prstGeom prst="rect">
          <a:avLst/>
        </a:prstGeom>
      </xdr:spPr>
    </xdr:pic>
    <xdr:clientData/>
  </xdr:twoCellAnchor>
  <xdr:twoCellAnchor editAs="oneCell">
    <xdr:from>
      <xdr:col>1</xdr:col>
      <xdr:colOff>1890712</xdr:colOff>
      <xdr:row>70</xdr:row>
      <xdr:rowOff>161924</xdr:rowOff>
    </xdr:from>
    <xdr:to>
      <xdr:col>1</xdr:col>
      <xdr:colOff>3016370</xdr:colOff>
      <xdr:row>72</xdr:row>
      <xdr:rowOff>17525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DC1F4EE2-1F56-4721-9EDF-10E780682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1237" y="18830924"/>
          <a:ext cx="1125658" cy="398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5"/>
  <sheetViews>
    <sheetView showGridLines="0" tabSelected="1" view="pageBreakPreview" zoomScale="80" zoomScaleNormal="80" zoomScaleSheetLayoutView="80" workbookViewId="0">
      <selection activeCell="D65" sqref="D65:D66"/>
    </sheetView>
  </sheetViews>
  <sheetFormatPr defaultColWidth="9.09765625" defaultRowHeight="18"/>
  <cols>
    <col min="1" max="1" width="5.09765625" style="1" customWidth="1"/>
    <col min="2" max="2" width="62.19921875" style="1" customWidth="1"/>
    <col min="3" max="3" width="26.19921875" style="2" customWidth="1"/>
    <col min="4" max="4" width="15.59765625" style="3" customWidth="1"/>
    <col min="5" max="5" width="6.59765625" style="1" customWidth="1"/>
    <col min="6" max="6" width="5.69921875" style="1" customWidth="1"/>
    <col min="7" max="7" width="5" style="1" customWidth="1"/>
    <col min="8" max="8" width="4.09765625" style="1" customWidth="1"/>
    <col min="9" max="9" width="10.59765625" style="1" customWidth="1"/>
    <col min="10" max="10" width="26" style="1" customWidth="1"/>
    <col min="11" max="16384" width="9.09765625" style="1"/>
  </cols>
  <sheetData>
    <row r="1" spans="1:11" ht="18" customHeight="1">
      <c r="A1" s="72" t="s">
        <v>96</v>
      </c>
      <c r="B1" s="72"/>
      <c r="C1" s="72"/>
      <c r="D1" s="72"/>
      <c r="E1" s="72"/>
      <c r="F1" s="72"/>
      <c r="G1" s="72"/>
      <c r="H1" s="72"/>
      <c r="I1" s="72"/>
      <c r="J1" s="72"/>
    </row>
    <row r="2" spans="1:11" ht="18" customHeight="1">
      <c r="A2" s="67"/>
      <c r="B2" s="72" t="s">
        <v>93</v>
      </c>
      <c r="C2" s="72"/>
      <c r="D2" s="72"/>
      <c r="E2" s="72"/>
      <c r="F2" s="72"/>
      <c r="G2" s="72"/>
      <c r="H2" s="72"/>
      <c r="I2" s="72"/>
      <c r="J2" s="72"/>
    </row>
    <row r="3" spans="1:11" ht="18" customHeight="1">
      <c r="A3" s="72" t="s">
        <v>95</v>
      </c>
      <c r="B3" s="72"/>
      <c r="C3" s="72"/>
      <c r="D3" s="72"/>
      <c r="E3" s="72"/>
      <c r="F3" s="72"/>
      <c r="G3" s="72"/>
      <c r="H3" s="72"/>
      <c r="I3" s="72"/>
      <c r="J3" s="72"/>
    </row>
    <row r="4" spans="1:11" ht="18" customHeight="1">
      <c r="A4" s="92" t="s">
        <v>0</v>
      </c>
      <c r="B4" s="85" t="s">
        <v>76</v>
      </c>
      <c r="C4" s="102" t="s">
        <v>1</v>
      </c>
      <c r="D4" s="92" t="s">
        <v>2</v>
      </c>
      <c r="E4" s="92"/>
      <c r="F4" s="92"/>
      <c r="G4" s="92"/>
      <c r="H4" s="92"/>
      <c r="I4" s="85" t="s">
        <v>3</v>
      </c>
      <c r="J4" s="85" t="s">
        <v>4</v>
      </c>
    </row>
    <row r="5" spans="1:11">
      <c r="A5" s="92"/>
      <c r="B5" s="85"/>
      <c r="C5" s="102"/>
      <c r="D5" s="96" t="s">
        <v>5</v>
      </c>
      <c r="E5" s="94" t="s">
        <v>6</v>
      </c>
      <c r="F5" s="93" t="s">
        <v>7</v>
      </c>
      <c r="G5" s="92" t="s">
        <v>8</v>
      </c>
      <c r="H5" s="92" t="s">
        <v>9</v>
      </c>
      <c r="I5" s="85"/>
      <c r="J5" s="85"/>
    </row>
    <row r="6" spans="1:11" ht="18" customHeight="1">
      <c r="A6" s="92"/>
      <c r="B6" s="85"/>
      <c r="C6" s="102"/>
      <c r="D6" s="96"/>
      <c r="E6" s="94"/>
      <c r="F6" s="93"/>
      <c r="G6" s="92"/>
      <c r="H6" s="92"/>
      <c r="I6" s="85"/>
      <c r="J6" s="85"/>
    </row>
    <row r="7" spans="1:11">
      <c r="A7" s="5">
        <v>1</v>
      </c>
      <c r="B7" s="6" t="s">
        <v>10</v>
      </c>
      <c r="C7" s="7" t="s">
        <v>11</v>
      </c>
      <c r="D7" s="97"/>
      <c r="E7" s="5"/>
      <c r="F7" s="5"/>
      <c r="G7" s="5"/>
      <c r="H7" s="5"/>
      <c r="I7" s="79" t="s">
        <v>12</v>
      </c>
      <c r="J7" s="5" t="s">
        <v>13</v>
      </c>
      <c r="K7" s="55"/>
    </row>
    <row r="8" spans="1:11">
      <c r="A8" s="9"/>
      <c r="B8" s="10" t="s">
        <v>14</v>
      </c>
      <c r="C8" s="11" t="s">
        <v>15</v>
      </c>
      <c r="D8" s="98"/>
      <c r="E8" s="12"/>
      <c r="F8" s="13"/>
      <c r="G8" s="12"/>
      <c r="H8" s="12"/>
      <c r="I8" s="81"/>
      <c r="J8" s="9" t="s">
        <v>16</v>
      </c>
      <c r="K8" s="55"/>
    </row>
    <row r="9" spans="1:11" ht="18.75" customHeight="1">
      <c r="A9" s="9"/>
      <c r="B9" s="14" t="s">
        <v>83</v>
      </c>
      <c r="C9" s="15" t="s">
        <v>94</v>
      </c>
      <c r="D9" s="16">
        <f>780000*2</f>
        <v>1560000</v>
      </c>
      <c r="E9" s="17">
        <v>0</v>
      </c>
      <c r="F9" s="17">
        <v>0</v>
      </c>
      <c r="G9" s="17">
        <v>0</v>
      </c>
      <c r="H9" s="17">
        <v>0</v>
      </c>
      <c r="I9" s="8" t="s">
        <v>12</v>
      </c>
      <c r="J9" s="19" t="s">
        <v>18</v>
      </c>
      <c r="K9" s="55"/>
    </row>
    <row r="10" spans="1:11">
      <c r="A10" s="9"/>
      <c r="B10" s="14" t="s">
        <v>84</v>
      </c>
      <c r="C10" s="20" t="s">
        <v>19</v>
      </c>
      <c r="D10" s="16">
        <f>69600*2</f>
        <v>139200</v>
      </c>
      <c r="E10" s="17">
        <v>0</v>
      </c>
      <c r="F10" s="17">
        <v>0</v>
      </c>
      <c r="G10" s="17">
        <v>0</v>
      </c>
      <c r="H10" s="17">
        <v>0</v>
      </c>
      <c r="I10" s="8" t="s">
        <v>12</v>
      </c>
      <c r="J10" s="18" t="s">
        <v>17</v>
      </c>
      <c r="K10" s="55"/>
    </row>
    <row r="11" spans="1:11">
      <c r="A11" s="9"/>
      <c r="B11" s="14" t="s">
        <v>85</v>
      </c>
      <c r="C11" s="20" t="s">
        <v>19</v>
      </c>
      <c r="D11" s="16">
        <f>15300*2</f>
        <v>30600</v>
      </c>
      <c r="E11" s="17">
        <v>0</v>
      </c>
      <c r="F11" s="17">
        <v>0</v>
      </c>
      <c r="G11" s="17">
        <v>0</v>
      </c>
      <c r="H11" s="17">
        <v>0</v>
      </c>
      <c r="I11" s="8" t="s">
        <v>12</v>
      </c>
      <c r="J11" s="18" t="s">
        <v>17</v>
      </c>
      <c r="K11" s="55"/>
    </row>
    <row r="12" spans="1:11">
      <c r="A12" s="9"/>
      <c r="B12" s="14" t="s">
        <v>86</v>
      </c>
      <c r="C12" s="20" t="s">
        <v>19</v>
      </c>
      <c r="D12" s="16">
        <f>33800*2</f>
        <v>67600</v>
      </c>
      <c r="E12" s="17">
        <v>0</v>
      </c>
      <c r="F12" s="17">
        <v>0</v>
      </c>
      <c r="G12" s="17">
        <v>0</v>
      </c>
      <c r="H12" s="17">
        <v>0</v>
      </c>
      <c r="I12" s="8" t="s">
        <v>12</v>
      </c>
      <c r="J12" s="18" t="s">
        <v>17</v>
      </c>
      <c r="K12" s="55"/>
    </row>
    <row r="13" spans="1:11">
      <c r="A13" s="9"/>
      <c r="B13" s="21" t="s">
        <v>87</v>
      </c>
      <c r="C13" s="20" t="s">
        <v>19</v>
      </c>
      <c r="D13" s="16">
        <f>352500*2</f>
        <v>705000</v>
      </c>
      <c r="E13" s="17">
        <v>0</v>
      </c>
      <c r="F13" s="17">
        <v>0</v>
      </c>
      <c r="G13" s="17">
        <v>0</v>
      </c>
      <c r="H13" s="17">
        <v>0</v>
      </c>
      <c r="I13" s="8" t="s">
        <v>12</v>
      </c>
      <c r="J13" s="18" t="s">
        <v>17</v>
      </c>
      <c r="K13" s="55"/>
    </row>
    <row r="14" spans="1:11">
      <c r="A14" s="9"/>
      <c r="B14" s="21" t="s">
        <v>88</v>
      </c>
      <c r="C14" s="20" t="s">
        <v>19</v>
      </c>
      <c r="D14" s="16">
        <f>611000*2</f>
        <v>1222000</v>
      </c>
      <c r="E14" s="17">
        <v>0</v>
      </c>
      <c r="F14" s="17">
        <v>0</v>
      </c>
      <c r="G14" s="17">
        <v>0</v>
      </c>
      <c r="H14" s="17">
        <v>0</v>
      </c>
      <c r="I14" s="8" t="s">
        <v>12</v>
      </c>
      <c r="J14" s="18" t="s">
        <v>17</v>
      </c>
      <c r="K14" s="55"/>
    </row>
    <row r="15" spans="1:11" ht="21" customHeight="1">
      <c r="A15" s="22"/>
      <c r="B15" s="21" t="s">
        <v>89</v>
      </c>
      <c r="C15" s="20" t="s">
        <v>19</v>
      </c>
      <c r="D15" s="16">
        <f>5900*2</f>
        <v>11800</v>
      </c>
      <c r="E15" s="17">
        <v>0</v>
      </c>
      <c r="F15" s="17">
        <v>0</v>
      </c>
      <c r="G15" s="17">
        <v>0</v>
      </c>
      <c r="H15" s="17">
        <v>0</v>
      </c>
      <c r="I15" s="8" t="s">
        <v>12</v>
      </c>
      <c r="J15" s="18" t="s">
        <v>17</v>
      </c>
      <c r="K15" s="55"/>
    </row>
    <row r="16" spans="1:11">
      <c r="A16" s="9"/>
      <c r="B16" s="21" t="s">
        <v>90</v>
      </c>
      <c r="C16" s="20" t="s">
        <v>19</v>
      </c>
      <c r="D16" s="23">
        <f>4200*2</f>
        <v>8400</v>
      </c>
      <c r="E16" s="17">
        <v>0</v>
      </c>
      <c r="F16" s="17">
        <v>0</v>
      </c>
      <c r="G16" s="17">
        <v>0</v>
      </c>
      <c r="H16" s="17">
        <v>0</v>
      </c>
      <c r="I16" s="8" t="s">
        <v>12</v>
      </c>
      <c r="J16" s="18" t="s">
        <v>17</v>
      </c>
      <c r="K16" s="55"/>
    </row>
    <row r="17" spans="1:11">
      <c r="A17" s="9"/>
      <c r="B17" s="14" t="s">
        <v>91</v>
      </c>
      <c r="C17" s="20" t="s">
        <v>19</v>
      </c>
      <c r="D17" s="23">
        <f>5700*2</f>
        <v>11400</v>
      </c>
      <c r="E17" s="17">
        <v>0</v>
      </c>
      <c r="F17" s="17">
        <v>0</v>
      </c>
      <c r="G17" s="17">
        <v>0</v>
      </c>
      <c r="H17" s="17">
        <v>0</v>
      </c>
      <c r="I17" s="8" t="s">
        <v>12</v>
      </c>
      <c r="J17" s="18" t="s">
        <v>17</v>
      </c>
      <c r="K17" s="55"/>
    </row>
    <row r="18" spans="1:11">
      <c r="A18" s="9"/>
      <c r="B18" s="24" t="s">
        <v>92</v>
      </c>
      <c r="C18" s="25" t="s">
        <v>20</v>
      </c>
      <c r="D18" s="23">
        <f>184400*2</f>
        <v>368800</v>
      </c>
      <c r="E18" s="17">
        <v>0</v>
      </c>
      <c r="F18" s="17">
        <v>0</v>
      </c>
      <c r="G18" s="17">
        <v>0</v>
      </c>
      <c r="H18" s="17">
        <v>0</v>
      </c>
      <c r="I18" s="8" t="s">
        <v>12</v>
      </c>
      <c r="J18" s="18" t="s">
        <v>21</v>
      </c>
      <c r="K18" s="55"/>
    </row>
    <row r="19" spans="1:11">
      <c r="A19" s="107" t="s">
        <v>23</v>
      </c>
      <c r="B19" s="108"/>
      <c r="C19" s="109"/>
      <c r="D19" s="26">
        <f>SUM(D9:D18)</f>
        <v>4124800</v>
      </c>
      <c r="E19" s="27">
        <v>0</v>
      </c>
      <c r="F19" s="4">
        <v>0</v>
      </c>
      <c r="G19" s="4">
        <v>0</v>
      </c>
      <c r="H19" s="4">
        <v>0</v>
      </c>
      <c r="I19" s="28"/>
      <c r="J19" s="29"/>
    </row>
    <row r="20" spans="1:11">
      <c r="A20" s="86">
        <v>2</v>
      </c>
      <c r="B20" s="30" t="s">
        <v>24</v>
      </c>
      <c r="C20" s="82" t="s">
        <v>22</v>
      </c>
      <c r="D20" s="99">
        <f>57400*2</f>
        <v>114800</v>
      </c>
      <c r="E20" s="82">
        <v>0</v>
      </c>
      <c r="F20" s="82">
        <v>0</v>
      </c>
      <c r="G20" s="82">
        <v>0</v>
      </c>
      <c r="H20" s="82">
        <v>0</v>
      </c>
      <c r="I20" s="79" t="s">
        <v>12</v>
      </c>
      <c r="J20" s="73" t="s">
        <v>25</v>
      </c>
    </row>
    <row r="21" spans="1:11">
      <c r="A21" s="103"/>
      <c r="B21" s="31" t="s">
        <v>26</v>
      </c>
      <c r="C21" s="83"/>
      <c r="D21" s="100"/>
      <c r="E21" s="83"/>
      <c r="F21" s="83"/>
      <c r="G21" s="83"/>
      <c r="H21" s="83"/>
      <c r="I21" s="80"/>
      <c r="J21" s="74"/>
    </row>
    <row r="22" spans="1:11" ht="19.95" customHeight="1">
      <c r="A22" s="87"/>
      <c r="B22" s="32"/>
      <c r="C22" s="84"/>
      <c r="D22" s="101"/>
      <c r="E22" s="84"/>
      <c r="F22" s="84"/>
      <c r="G22" s="84"/>
      <c r="H22" s="84"/>
      <c r="I22" s="81"/>
      <c r="J22" s="75"/>
    </row>
    <row r="23" spans="1:11" ht="18" customHeight="1">
      <c r="A23" s="86">
        <v>3</v>
      </c>
      <c r="B23" s="33" t="s">
        <v>27</v>
      </c>
      <c r="C23" s="73" t="s">
        <v>28</v>
      </c>
      <c r="D23" s="99">
        <v>4670</v>
      </c>
      <c r="E23" s="82">
        <v>0</v>
      </c>
      <c r="F23" s="82">
        <v>0</v>
      </c>
      <c r="G23" s="82">
        <v>0</v>
      </c>
      <c r="H23" s="82">
        <v>0</v>
      </c>
      <c r="I23" s="79" t="s">
        <v>12</v>
      </c>
      <c r="J23" s="73" t="s">
        <v>29</v>
      </c>
    </row>
    <row r="24" spans="1:11" ht="36">
      <c r="A24" s="103"/>
      <c r="B24" s="34" t="s">
        <v>30</v>
      </c>
      <c r="C24" s="74"/>
      <c r="D24" s="100"/>
      <c r="E24" s="83"/>
      <c r="F24" s="83"/>
      <c r="G24" s="83"/>
      <c r="H24" s="83"/>
      <c r="I24" s="80"/>
      <c r="J24" s="74"/>
    </row>
    <row r="25" spans="1:11">
      <c r="A25" s="103"/>
      <c r="B25" s="35" t="s">
        <v>66</v>
      </c>
      <c r="C25" s="75"/>
      <c r="D25" s="101"/>
      <c r="E25" s="84"/>
      <c r="F25" s="84"/>
      <c r="G25" s="84"/>
      <c r="H25" s="84"/>
      <c r="I25" s="81"/>
      <c r="J25" s="75"/>
    </row>
    <row r="26" spans="1:11">
      <c r="A26" s="86">
        <v>4</v>
      </c>
      <c r="B26" s="33" t="s">
        <v>27</v>
      </c>
      <c r="C26" s="73" t="s">
        <v>28</v>
      </c>
      <c r="D26" s="99">
        <v>78000</v>
      </c>
      <c r="E26" s="82">
        <v>0</v>
      </c>
      <c r="F26" s="82">
        <v>0</v>
      </c>
      <c r="G26" s="82">
        <v>0</v>
      </c>
      <c r="H26" s="82">
        <v>0</v>
      </c>
      <c r="I26" s="79" t="s">
        <v>12</v>
      </c>
      <c r="J26" s="73" t="s">
        <v>29</v>
      </c>
    </row>
    <row r="27" spans="1:11" ht="36">
      <c r="A27" s="103"/>
      <c r="B27" s="34" t="s">
        <v>31</v>
      </c>
      <c r="C27" s="74"/>
      <c r="D27" s="100"/>
      <c r="E27" s="83"/>
      <c r="F27" s="83"/>
      <c r="G27" s="83"/>
      <c r="H27" s="83"/>
      <c r="I27" s="80"/>
      <c r="J27" s="74"/>
    </row>
    <row r="28" spans="1:11">
      <c r="A28" s="87"/>
      <c r="B28" s="35" t="s">
        <v>67</v>
      </c>
      <c r="C28" s="75"/>
      <c r="D28" s="101"/>
      <c r="E28" s="84"/>
      <c r="F28" s="84"/>
      <c r="G28" s="84"/>
      <c r="H28" s="84"/>
      <c r="I28" s="81"/>
      <c r="J28" s="75"/>
    </row>
    <row r="29" spans="1:11" ht="18.75" customHeight="1">
      <c r="A29" s="86">
        <v>5</v>
      </c>
      <c r="B29" s="36" t="s">
        <v>32</v>
      </c>
      <c r="C29" s="73" t="s">
        <v>33</v>
      </c>
      <c r="D29" s="99">
        <v>10000</v>
      </c>
      <c r="E29" s="82">
        <v>0</v>
      </c>
      <c r="F29" s="82">
        <v>0</v>
      </c>
      <c r="G29" s="82">
        <v>0</v>
      </c>
      <c r="H29" s="82">
        <v>0</v>
      </c>
      <c r="I29" s="79" t="s">
        <v>12</v>
      </c>
      <c r="J29" s="73" t="s">
        <v>34</v>
      </c>
    </row>
    <row r="30" spans="1:11">
      <c r="A30" s="103"/>
      <c r="B30" s="35" t="s">
        <v>35</v>
      </c>
      <c r="C30" s="74"/>
      <c r="D30" s="100"/>
      <c r="E30" s="83"/>
      <c r="F30" s="83"/>
      <c r="G30" s="83"/>
      <c r="H30" s="83"/>
      <c r="I30" s="80"/>
      <c r="J30" s="74"/>
    </row>
    <row r="31" spans="1:11" ht="36">
      <c r="A31" s="103"/>
      <c r="B31" s="34" t="s">
        <v>69</v>
      </c>
      <c r="C31" s="74"/>
      <c r="D31" s="101"/>
      <c r="E31" s="84"/>
      <c r="F31" s="84"/>
      <c r="G31" s="84"/>
      <c r="H31" s="84"/>
      <c r="I31" s="80"/>
      <c r="J31" s="74"/>
    </row>
    <row r="32" spans="1:11" s="58" customFormat="1">
      <c r="A32" s="87"/>
      <c r="B32" s="56" t="s">
        <v>70</v>
      </c>
      <c r="C32" s="75"/>
      <c r="D32" s="61">
        <v>3800</v>
      </c>
      <c r="E32" s="57">
        <v>0</v>
      </c>
      <c r="F32" s="57">
        <v>0</v>
      </c>
      <c r="G32" s="57">
        <v>0</v>
      </c>
      <c r="H32" s="57">
        <v>0</v>
      </c>
      <c r="I32" s="81"/>
      <c r="J32" s="75"/>
    </row>
    <row r="33" spans="1:10">
      <c r="A33" s="86">
        <v>6</v>
      </c>
      <c r="B33" s="40" t="s">
        <v>10</v>
      </c>
      <c r="C33" s="73" t="s">
        <v>36</v>
      </c>
      <c r="D33" s="99">
        <v>16000</v>
      </c>
      <c r="E33" s="82">
        <v>0</v>
      </c>
      <c r="F33" s="82">
        <v>0</v>
      </c>
      <c r="G33" s="82">
        <v>0</v>
      </c>
      <c r="H33" s="82">
        <v>0</v>
      </c>
      <c r="I33" s="79" t="s">
        <v>12</v>
      </c>
      <c r="J33" s="73" t="s">
        <v>37</v>
      </c>
    </row>
    <row r="34" spans="1:10">
      <c r="A34" s="103"/>
      <c r="B34" s="31" t="s">
        <v>38</v>
      </c>
      <c r="C34" s="74"/>
      <c r="D34" s="100"/>
      <c r="E34" s="83"/>
      <c r="F34" s="83"/>
      <c r="G34" s="83"/>
      <c r="H34" s="83"/>
      <c r="I34" s="80"/>
      <c r="J34" s="74"/>
    </row>
    <row r="35" spans="1:10" ht="36">
      <c r="A35" s="87"/>
      <c r="B35" s="34" t="s">
        <v>39</v>
      </c>
      <c r="C35" s="75"/>
      <c r="D35" s="101"/>
      <c r="E35" s="84"/>
      <c r="F35" s="84"/>
      <c r="G35" s="84"/>
      <c r="H35" s="84"/>
      <c r="I35" s="81"/>
      <c r="J35" s="75"/>
    </row>
    <row r="36" spans="1:10">
      <c r="A36" s="86">
        <v>7</v>
      </c>
      <c r="B36" s="40" t="s">
        <v>10</v>
      </c>
      <c r="C36" s="73" t="s">
        <v>36</v>
      </c>
      <c r="D36" s="99">
        <v>52200</v>
      </c>
      <c r="E36" s="82">
        <v>0</v>
      </c>
      <c r="F36" s="82">
        <v>0</v>
      </c>
      <c r="G36" s="82">
        <v>0</v>
      </c>
      <c r="H36" s="82">
        <v>0</v>
      </c>
      <c r="I36" s="79" t="s">
        <v>12</v>
      </c>
      <c r="J36" s="73" t="s">
        <v>40</v>
      </c>
    </row>
    <row r="37" spans="1:10">
      <c r="A37" s="103"/>
      <c r="B37" s="31" t="s">
        <v>38</v>
      </c>
      <c r="C37" s="74"/>
      <c r="D37" s="100"/>
      <c r="E37" s="83"/>
      <c r="F37" s="83"/>
      <c r="G37" s="83"/>
      <c r="H37" s="83"/>
      <c r="I37" s="80"/>
      <c r="J37" s="74"/>
    </row>
    <row r="38" spans="1:10">
      <c r="A38" s="103"/>
      <c r="B38" s="34" t="s">
        <v>41</v>
      </c>
      <c r="C38" s="74"/>
      <c r="D38" s="100"/>
      <c r="E38" s="84"/>
      <c r="F38" s="84"/>
      <c r="G38" s="84"/>
      <c r="H38" s="84"/>
      <c r="I38" s="80"/>
      <c r="J38" s="74"/>
    </row>
    <row r="39" spans="1:10">
      <c r="A39" s="104" t="s">
        <v>23</v>
      </c>
      <c r="B39" s="105"/>
      <c r="C39" s="106"/>
      <c r="D39" s="63">
        <f>SUM(D20:D38)</f>
        <v>279470</v>
      </c>
      <c r="E39" s="62"/>
      <c r="F39" s="62"/>
      <c r="G39" s="62"/>
      <c r="H39" s="62"/>
      <c r="I39" s="62"/>
      <c r="J39" s="62"/>
    </row>
    <row r="40" spans="1:10">
      <c r="A40" s="86">
        <v>8</v>
      </c>
      <c r="B40" s="40" t="s">
        <v>10</v>
      </c>
      <c r="C40" s="73" t="s">
        <v>42</v>
      </c>
      <c r="D40" s="99">
        <f>2*2217</f>
        <v>4434</v>
      </c>
      <c r="E40" s="82">
        <v>0</v>
      </c>
      <c r="F40" s="82">
        <v>0</v>
      </c>
      <c r="G40" s="82">
        <v>0</v>
      </c>
      <c r="H40" s="82">
        <v>0</v>
      </c>
      <c r="I40" s="79" t="s">
        <v>12</v>
      </c>
      <c r="J40" s="73" t="s">
        <v>43</v>
      </c>
    </row>
    <row r="41" spans="1:10">
      <c r="A41" s="103"/>
      <c r="B41" s="41" t="s">
        <v>14</v>
      </c>
      <c r="C41" s="74"/>
      <c r="D41" s="100"/>
      <c r="E41" s="83"/>
      <c r="F41" s="83"/>
      <c r="G41" s="83"/>
      <c r="H41" s="83"/>
      <c r="I41" s="80"/>
      <c r="J41" s="74"/>
    </row>
    <row r="42" spans="1:10">
      <c r="A42" s="87"/>
      <c r="B42" s="34" t="s">
        <v>44</v>
      </c>
      <c r="C42" s="75"/>
      <c r="D42" s="101"/>
      <c r="E42" s="84"/>
      <c r="F42" s="84"/>
      <c r="G42" s="84"/>
      <c r="H42" s="84"/>
      <c r="I42" s="81"/>
      <c r="J42" s="75"/>
    </row>
    <row r="43" spans="1:10">
      <c r="A43" s="86">
        <v>9</v>
      </c>
      <c r="B43" s="40" t="s">
        <v>10</v>
      </c>
      <c r="C43" s="73" t="s">
        <v>45</v>
      </c>
      <c r="D43" s="90">
        <v>16800</v>
      </c>
      <c r="E43" s="82">
        <v>0</v>
      </c>
      <c r="F43" s="82">
        <v>0</v>
      </c>
      <c r="G43" s="82">
        <v>0</v>
      </c>
      <c r="H43" s="82">
        <v>0</v>
      </c>
      <c r="I43" s="79" t="s">
        <v>12</v>
      </c>
      <c r="J43" s="73" t="s">
        <v>46</v>
      </c>
    </row>
    <row r="44" spans="1:10">
      <c r="A44" s="103"/>
      <c r="B44" s="41" t="s">
        <v>14</v>
      </c>
      <c r="C44" s="74"/>
      <c r="D44" s="95"/>
      <c r="E44" s="83"/>
      <c r="F44" s="83"/>
      <c r="G44" s="83"/>
      <c r="H44" s="83"/>
      <c r="I44" s="80"/>
      <c r="J44" s="74"/>
    </row>
    <row r="45" spans="1:10">
      <c r="A45" s="87"/>
      <c r="B45" s="34" t="s">
        <v>47</v>
      </c>
      <c r="C45" s="75"/>
      <c r="D45" s="91"/>
      <c r="E45" s="84"/>
      <c r="F45" s="84"/>
      <c r="G45" s="84"/>
      <c r="H45" s="84"/>
      <c r="I45" s="81"/>
      <c r="J45" s="75"/>
    </row>
    <row r="46" spans="1:10">
      <c r="A46" s="86">
        <v>10</v>
      </c>
      <c r="B46" s="40" t="s">
        <v>10</v>
      </c>
      <c r="C46" s="73" t="s">
        <v>48</v>
      </c>
      <c r="D46" s="90">
        <f>2*60000</f>
        <v>120000</v>
      </c>
      <c r="E46" s="82">
        <v>0</v>
      </c>
      <c r="F46" s="82">
        <v>0</v>
      </c>
      <c r="G46" s="82">
        <v>0</v>
      </c>
      <c r="H46" s="82">
        <v>0</v>
      </c>
      <c r="I46" s="79" t="s">
        <v>12</v>
      </c>
      <c r="J46" s="73" t="s">
        <v>49</v>
      </c>
    </row>
    <row r="47" spans="1:10">
      <c r="A47" s="103"/>
      <c r="B47" s="42" t="s">
        <v>14</v>
      </c>
      <c r="C47" s="74"/>
      <c r="D47" s="95"/>
      <c r="E47" s="83"/>
      <c r="F47" s="83"/>
      <c r="G47" s="83"/>
      <c r="H47" s="83"/>
      <c r="I47" s="80"/>
      <c r="J47" s="74"/>
    </row>
    <row r="48" spans="1:10" ht="36">
      <c r="A48" s="87"/>
      <c r="B48" s="43" t="s">
        <v>50</v>
      </c>
      <c r="C48" s="75"/>
      <c r="D48" s="91"/>
      <c r="E48" s="84"/>
      <c r="F48" s="84"/>
      <c r="G48" s="84"/>
      <c r="H48" s="84"/>
      <c r="I48" s="81"/>
      <c r="J48" s="75"/>
    </row>
    <row r="49" spans="1:10">
      <c r="A49" s="86">
        <v>11</v>
      </c>
      <c r="B49" s="40" t="s">
        <v>10</v>
      </c>
      <c r="C49" s="76" t="s">
        <v>51</v>
      </c>
      <c r="D49" s="90">
        <v>10000</v>
      </c>
      <c r="E49" s="82">
        <v>0</v>
      </c>
      <c r="F49" s="82">
        <v>0</v>
      </c>
      <c r="G49" s="82">
        <v>0</v>
      </c>
      <c r="H49" s="82">
        <v>0</v>
      </c>
      <c r="I49" s="79" t="s">
        <v>12</v>
      </c>
      <c r="J49" s="76" t="s">
        <v>52</v>
      </c>
    </row>
    <row r="50" spans="1:10">
      <c r="A50" s="103"/>
      <c r="B50" s="42" t="s">
        <v>14</v>
      </c>
      <c r="C50" s="77"/>
      <c r="D50" s="95"/>
      <c r="E50" s="83"/>
      <c r="F50" s="83"/>
      <c r="G50" s="83"/>
      <c r="H50" s="83"/>
      <c r="I50" s="80"/>
      <c r="J50" s="77"/>
    </row>
    <row r="51" spans="1:10">
      <c r="A51" s="87"/>
      <c r="B51" s="43" t="s">
        <v>53</v>
      </c>
      <c r="C51" s="78"/>
      <c r="D51" s="91"/>
      <c r="E51" s="84"/>
      <c r="F51" s="84"/>
      <c r="G51" s="84"/>
      <c r="H51" s="84"/>
      <c r="I51" s="81"/>
      <c r="J51" s="78"/>
    </row>
    <row r="52" spans="1:10">
      <c r="A52" s="86">
        <v>12</v>
      </c>
      <c r="B52" s="40" t="s">
        <v>10</v>
      </c>
      <c r="C52" s="76" t="s">
        <v>54</v>
      </c>
      <c r="D52" s="90">
        <v>16800</v>
      </c>
      <c r="E52" s="82">
        <v>0</v>
      </c>
      <c r="F52" s="82">
        <v>0</v>
      </c>
      <c r="G52" s="82">
        <v>0</v>
      </c>
      <c r="H52" s="82">
        <v>0</v>
      </c>
      <c r="I52" s="79" t="s">
        <v>12</v>
      </c>
      <c r="J52" s="76" t="s">
        <v>55</v>
      </c>
    </row>
    <row r="53" spans="1:10">
      <c r="A53" s="103"/>
      <c r="B53" s="41" t="s">
        <v>14</v>
      </c>
      <c r="C53" s="77"/>
      <c r="D53" s="95"/>
      <c r="E53" s="83"/>
      <c r="F53" s="83"/>
      <c r="G53" s="83"/>
      <c r="H53" s="83"/>
      <c r="I53" s="80"/>
      <c r="J53" s="77"/>
    </row>
    <row r="54" spans="1:10" ht="36">
      <c r="A54" s="103"/>
      <c r="B54" s="34" t="s">
        <v>77</v>
      </c>
      <c r="C54" s="77"/>
      <c r="D54" s="91"/>
      <c r="E54" s="84"/>
      <c r="F54" s="84"/>
      <c r="G54" s="84"/>
      <c r="H54" s="84"/>
      <c r="I54" s="81"/>
      <c r="J54" s="78"/>
    </row>
    <row r="55" spans="1:10">
      <c r="A55" s="104" t="s">
        <v>23</v>
      </c>
      <c r="B55" s="105"/>
      <c r="C55" s="106"/>
      <c r="D55" s="64">
        <f>SUM(D40:D54)</f>
        <v>168034</v>
      </c>
      <c r="E55" s="64"/>
      <c r="F55" s="64"/>
      <c r="G55" s="64"/>
      <c r="H55" s="64"/>
      <c r="I55" s="65"/>
      <c r="J55" s="64"/>
    </row>
    <row r="56" spans="1:10">
      <c r="A56" s="86">
        <v>13</v>
      </c>
      <c r="B56" s="44" t="s">
        <v>32</v>
      </c>
      <c r="C56" s="73" t="s">
        <v>33</v>
      </c>
      <c r="D56" s="90">
        <v>20000</v>
      </c>
      <c r="E56" s="82">
        <v>0</v>
      </c>
      <c r="F56" s="82">
        <v>0</v>
      </c>
      <c r="G56" s="82">
        <v>0</v>
      </c>
      <c r="H56" s="82">
        <v>0</v>
      </c>
      <c r="I56" s="79" t="s">
        <v>12</v>
      </c>
      <c r="J56" s="73" t="s">
        <v>34</v>
      </c>
    </row>
    <row r="57" spans="1:10">
      <c r="A57" s="103"/>
      <c r="B57" s="34" t="s">
        <v>56</v>
      </c>
      <c r="C57" s="74"/>
      <c r="D57" s="95"/>
      <c r="E57" s="83"/>
      <c r="F57" s="83"/>
      <c r="G57" s="83"/>
      <c r="H57" s="83"/>
      <c r="I57" s="80"/>
      <c r="J57" s="74"/>
    </row>
    <row r="58" spans="1:10" ht="54">
      <c r="A58" s="87"/>
      <c r="B58" s="34" t="s">
        <v>68</v>
      </c>
      <c r="C58" s="75"/>
      <c r="D58" s="91"/>
      <c r="E58" s="84"/>
      <c r="F58" s="84"/>
      <c r="G58" s="84"/>
      <c r="H58" s="84"/>
      <c r="I58" s="81"/>
      <c r="J58" s="75"/>
    </row>
    <row r="59" spans="1:10">
      <c r="A59" s="45">
        <v>14</v>
      </c>
      <c r="B59" s="36" t="s">
        <v>57</v>
      </c>
      <c r="C59" s="76" t="s">
        <v>58</v>
      </c>
      <c r="D59" s="90">
        <v>7400</v>
      </c>
      <c r="E59" s="82">
        <v>0</v>
      </c>
      <c r="F59" s="82">
        <v>0</v>
      </c>
      <c r="G59" s="82">
        <v>0</v>
      </c>
      <c r="H59" s="82">
        <v>0</v>
      </c>
      <c r="I59" s="79" t="s">
        <v>12</v>
      </c>
      <c r="J59" s="73" t="s">
        <v>59</v>
      </c>
    </row>
    <row r="60" spans="1:10">
      <c r="A60" s="45"/>
      <c r="B60" s="34" t="s">
        <v>60</v>
      </c>
      <c r="C60" s="77"/>
      <c r="D60" s="95"/>
      <c r="E60" s="83"/>
      <c r="F60" s="83"/>
      <c r="G60" s="83"/>
      <c r="H60" s="83"/>
      <c r="I60" s="80"/>
      <c r="J60" s="74"/>
    </row>
    <row r="61" spans="1:10">
      <c r="A61" s="45"/>
      <c r="B61" s="34" t="s">
        <v>61</v>
      </c>
      <c r="C61" s="78"/>
      <c r="D61" s="91"/>
      <c r="E61" s="84"/>
      <c r="F61" s="84"/>
      <c r="G61" s="84"/>
      <c r="H61" s="84"/>
      <c r="I61" s="81"/>
      <c r="J61" s="75"/>
    </row>
    <row r="62" spans="1:10" ht="18" customHeight="1">
      <c r="A62" s="86">
        <v>15</v>
      </c>
      <c r="B62" s="46" t="s">
        <v>27</v>
      </c>
      <c r="C62" s="73" t="s">
        <v>28</v>
      </c>
      <c r="D62" s="90">
        <v>37000</v>
      </c>
      <c r="E62" s="82">
        <v>0</v>
      </c>
      <c r="F62" s="82">
        <v>0</v>
      </c>
      <c r="G62" s="82">
        <v>0</v>
      </c>
      <c r="H62" s="82">
        <v>0</v>
      </c>
      <c r="I62" s="79" t="s">
        <v>12</v>
      </c>
      <c r="J62" s="73" t="s">
        <v>29</v>
      </c>
    </row>
    <row r="63" spans="1:10">
      <c r="A63" s="103"/>
      <c r="B63" s="47" t="s">
        <v>62</v>
      </c>
      <c r="C63" s="74"/>
      <c r="D63" s="95"/>
      <c r="E63" s="83"/>
      <c r="F63" s="83"/>
      <c r="G63" s="83"/>
      <c r="H63" s="83"/>
      <c r="I63" s="80"/>
      <c r="J63" s="74"/>
    </row>
    <row r="64" spans="1:10" ht="36">
      <c r="A64" s="87"/>
      <c r="B64" s="47" t="s">
        <v>63</v>
      </c>
      <c r="C64" s="75"/>
      <c r="D64" s="91"/>
      <c r="E64" s="84"/>
      <c r="F64" s="84"/>
      <c r="G64" s="84"/>
      <c r="H64" s="84"/>
      <c r="I64" s="81"/>
      <c r="J64" s="75"/>
    </row>
    <row r="65" spans="1:10">
      <c r="A65" s="86">
        <v>16</v>
      </c>
      <c r="B65" s="59" t="s">
        <v>74</v>
      </c>
      <c r="C65" s="88" t="s">
        <v>71</v>
      </c>
      <c r="D65" s="90">
        <v>30400</v>
      </c>
      <c r="E65" s="82">
        <v>0</v>
      </c>
      <c r="F65" s="82">
        <v>0</v>
      </c>
      <c r="G65" s="82">
        <v>0</v>
      </c>
      <c r="H65" s="82">
        <v>0</v>
      </c>
      <c r="I65" s="79" t="s">
        <v>12</v>
      </c>
      <c r="J65" s="73" t="s">
        <v>72</v>
      </c>
    </row>
    <row r="66" spans="1:10" ht="54">
      <c r="A66" s="87"/>
      <c r="B66" s="60" t="s">
        <v>78</v>
      </c>
      <c r="C66" s="89"/>
      <c r="D66" s="91"/>
      <c r="E66" s="83"/>
      <c r="F66" s="83"/>
      <c r="G66" s="83"/>
      <c r="H66" s="83"/>
      <c r="I66" s="81"/>
      <c r="J66" s="75"/>
    </row>
    <row r="67" spans="1:10" ht="21" customHeight="1">
      <c r="A67" s="110" t="s">
        <v>23</v>
      </c>
      <c r="B67" s="111"/>
      <c r="C67" s="112"/>
      <c r="D67" s="37">
        <f>SUM(D56:D66)</f>
        <v>94800</v>
      </c>
      <c r="E67" s="39"/>
      <c r="F67" s="39"/>
      <c r="G67" s="39"/>
      <c r="H67" s="39"/>
      <c r="I67" s="39"/>
      <c r="J67" s="38"/>
    </row>
    <row r="68" spans="1:10">
      <c r="A68" s="113" t="s">
        <v>64</v>
      </c>
      <c r="B68" s="114"/>
      <c r="C68" s="115"/>
      <c r="D68" s="48">
        <f>D67+D19+D39+D55</f>
        <v>4667104</v>
      </c>
      <c r="E68" s="49"/>
      <c r="F68" s="49"/>
      <c r="G68" s="49"/>
      <c r="H68" s="49"/>
      <c r="I68" s="50"/>
      <c r="J68" s="51"/>
    </row>
    <row r="70" spans="1:10" ht="21">
      <c r="B70" s="52" t="s">
        <v>65</v>
      </c>
      <c r="C70" s="1"/>
      <c r="D70" s="1"/>
      <c r="E70" s="52" t="s">
        <v>82</v>
      </c>
    </row>
    <row r="71" spans="1:10">
      <c r="B71" s="2"/>
      <c r="C71" s="1"/>
      <c r="D71" s="1"/>
      <c r="E71" s="2"/>
    </row>
    <row r="72" spans="1:10" ht="24.6">
      <c r="A72" s="68"/>
      <c r="B72" s="70" t="s">
        <v>97</v>
      </c>
      <c r="C72" s="53"/>
      <c r="D72" s="68" t="s">
        <v>79</v>
      </c>
      <c r="E72" s="53"/>
      <c r="F72" s="53"/>
      <c r="G72" s="71" t="s">
        <v>98</v>
      </c>
    </row>
    <row r="73" spans="1:10" ht="21">
      <c r="B73" s="54" t="s">
        <v>80</v>
      </c>
      <c r="C73" s="1"/>
      <c r="D73" s="1"/>
      <c r="E73" s="54" t="s">
        <v>73</v>
      </c>
    </row>
    <row r="74" spans="1:10" ht="21">
      <c r="B74" s="66" t="s">
        <v>81</v>
      </c>
      <c r="C74" s="1"/>
      <c r="D74" s="1"/>
      <c r="E74" s="66" t="s">
        <v>75</v>
      </c>
    </row>
    <row r="75" spans="1:10" ht="21">
      <c r="B75" s="69" t="s">
        <v>99</v>
      </c>
      <c r="E75" s="69" t="s">
        <v>99</v>
      </c>
    </row>
  </sheetData>
  <mergeCells count="155">
    <mergeCell ref="A1:J1"/>
    <mergeCell ref="A3:J3"/>
    <mergeCell ref="D4:H4"/>
    <mergeCell ref="A19:C19"/>
    <mergeCell ref="A67:C67"/>
    <mergeCell ref="A68:C68"/>
    <mergeCell ref="A4:A6"/>
    <mergeCell ref="A20:A22"/>
    <mergeCell ref="A23:A25"/>
    <mergeCell ref="A26:A28"/>
    <mergeCell ref="A33:A35"/>
    <mergeCell ref="A36:A38"/>
    <mergeCell ref="A40:A42"/>
    <mergeCell ref="A43:A45"/>
    <mergeCell ref="A46:A48"/>
    <mergeCell ref="A49:A51"/>
    <mergeCell ref="A52:A54"/>
    <mergeCell ref="A56:A58"/>
    <mergeCell ref="A62:A64"/>
    <mergeCell ref="B4:B6"/>
    <mergeCell ref="C52:C54"/>
    <mergeCell ref="C56:C58"/>
    <mergeCell ref="C59:C61"/>
    <mergeCell ref="C62:C64"/>
    <mergeCell ref="A29:A32"/>
    <mergeCell ref="C29:C32"/>
    <mergeCell ref="A55:C55"/>
    <mergeCell ref="D62:D64"/>
    <mergeCell ref="A39:C39"/>
    <mergeCell ref="C33:C35"/>
    <mergeCell ref="C36:C38"/>
    <mergeCell ref="C40:C42"/>
    <mergeCell ref="C43:C45"/>
    <mergeCell ref="C46:C48"/>
    <mergeCell ref="D5:D6"/>
    <mergeCell ref="D7:D8"/>
    <mergeCell ref="D20:D22"/>
    <mergeCell ref="D23:D25"/>
    <mergeCell ref="D26:D28"/>
    <mergeCell ref="D29:D31"/>
    <mergeCell ref="D33:D35"/>
    <mergeCell ref="D36:D38"/>
    <mergeCell ref="C49:C51"/>
    <mergeCell ref="C4:C6"/>
    <mergeCell ref="C20:C22"/>
    <mergeCell ref="C23:C25"/>
    <mergeCell ref="C26:C28"/>
    <mergeCell ref="D40:D42"/>
    <mergeCell ref="D43:D45"/>
    <mergeCell ref="D46:D48"/>
    <mergeCell ref="D49:D51"/>
    <mergeCell ref="D52:D54"/>
    <mergeCell ref="D56:D58"/>
    <mergeCell ref="D59:D61"/>
    <mergeCell ref="E46:E48"/>
    <mergeCell ref="E49:E51"/>
    <mergeCell ref="E52:E54"/>
    <mergeCell ref="E56:E58"/>
    <mergeCell ref="E59:E61"/>
    <mergeCell ref="E62:E64"/>
    <mergeCell ref="F5:F6"/>
    <mergeCell ref="F20:F22"/>
    <mergeCell ref="F23:F25"/>
    <mergeCell ref="F26:F28"/>
    <mergeCell ref="F29:F31"/>
    <mergeCell ref="F33:F35"/>
    <mergeCell ref="F36:F38"/>
    <mergeCell ref="F40:F42"/>
    <mergeCell ref="F43:F45"/>
    <mergeCell ref="F46:F48"/>
    <mergeCell ref="F49:F51"/>
    <mergeCell ref="F52:F54"/>
    <mergeCell ref="F56:F58"/>
    <mergeCell ref="F59:F61"/>
    <mergeCell ref="E5:E6"/>
    <mergeCell ref="F62:F64"/>
    <mergeCell ref="E20:E22"/>
    <mergeCell ref="E23:E25"/>
    <mergeCell ref="E26:E28"/>
    <mergeCell ref="E29:E31"/>
    <mergeCell ref="E33:E35"/>
    <mergeCell ref="E40:E42"/>
    <mergeCell ref="E43:E45"/>
    <mergeCell ref="G43:G45"/>
    <mergeCell ref="G46:G48"/>
    <mergeCell ref="G49:G51"/>
    <mergeCell ref="G52:G54"/>
    <mergeCell ref="G56:G58"/>
    <mergeCell ref="G59:G61"/>
    <mergeCell ref="G62:G64"/>
    <mergeCell ref="I49:I51"/>
    <mergeCell ref="I52:I54"/>
    <mergeCell ref="I56:I58"/>
    <mergeCell ref="I59:I61"/>
    <mergeCell ref="I62:I64"/>
    <mergeCell ref="I43:I45"/>
    <mergeCell ref="I46:I48"/>
    <mergeCell ref="G5:G6"/>
    <mergeCell ref="G20:G22"/>
    <mergeCell ref="G23:G25"/>
    <mergeCell ref="G26:G28"/>
    <mergeCell ref="G29:G31"/>
    <mergeCell ref="G33:G35"/>
    <mergeCell ref="G36:G38"/>
    <mergeCell ref="G40:G42"/>
    <mergeCell ref="H5:H6"/>
    <mergeCell ref="H20:H22"/>
    <mergeCell ref="H23:H25"/>
    <mergeCell ref="H26:H28"/>
    <mergeCell ref="H29:H31"/>
    <mergeCell ref="H33:H35"/>
    <mergeCell ref="H36:H38"/>
    <mergeCell ref="H40:H42"/>
    <mergeCell ref="J43:J45"/>
    <mergeCell ref="I4:I6"/>
    <mergeCell ref="I20:I22"/>
    <mergeCell ref="I23:I25"/>
    <mergeCell ref="I26:I28"/>
    <mergeCell ref="I33:I35"/>
    <mergeCell ref="I36:I38"/>
    <mergeCell ref="I40:I42"/>
    <mergeCell ref="I7:I8"/>
    <mergeCell ref="A65:A66"/>
    <mergeCell ref="C65:C66"/>
    <mergeCell ref="D65:D66"/>
    <mergeCell ref="E65:E66"/>
    <mergeCell ref="F65:F66"/>
    <mergeCell ref="G65:G66"/>
    <mergeCell ref="H65:H66"/>
    <mergeCell ref="I65:I66"/>
    <mergeCell ref="J65:J66"/>
    <mergeCell ref="B2:J2"/>
    <mergeCell ref="J46:J48"/>
    <mergeCell ref="J49:J51"/>
    <mergeCell ref="J52:J54"/>
    <mergeCell ref="J56:J58"/>
    <mergeCell ref="J59:J61"/>
    <mergeCell ref="J62:J64"/>
    <mergeCell ref="I29:I32"/>
    <mergeCell ref="J29:J32"/>
    <mergeCell ref="H43:H45"/>
    <mergeCell ref="H46:H48"/>
    <mergeCell ref="H49:H51"/>
    <mergeCell ref="H52:H54"/>
    <mergeCell ref="H56:H58"/>
    <mergeCell ref="H59:H61"/>
    <mergeCell ref="H62:H64"/>
    <mergeCell ref="E36:E38"/>
    <mergeCell ref="J4:J6"/>
    <mergeCell ref="J20:J22"/>
    <mergeCell ref="J23:J25"/>
    <mergeCell ref="J26:J28"/>
    <mergeCell ref="J33:J35"/>
    <mergeCell ref="J36:J38"/>
    <mergeCell ref="J40:J42"/>
  </mergeCells>
  <pageMargins left="0.24" right="0.26" top="0.75" bottom="0.75" header="0.3" footer="0.3"/>
  <pageSetup paperSize="9" scale="80" fitToHeight="0" orientation="landscape" horizontalDpi="300" verticalDpi="300" r:id="rId1"/>
  <rowBreaks count="3" manualBreakCount="3">
    <brk id="19" max="16383" man="1"/>
    <brk id="39" max="9" man="1"/>
    <brk id="55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home</cp:lastModifiedBy>
  <cp:lastPrinted>2026-07-26T07:34:51Z</cp:lastPrinted>
  <dcterms:created xsi:type="dcterms:W3CDTF">2024-01-10T07:59:00Z</dcterms:created>
  <dcterms:modified xsi:type="dcterms:W3CDTF">2026-07-26T15:40:40Z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CF34E0C171AF45F8972369AB97960606_12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