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Acer\Desktop\ITA\"/>
    </mc:Choice>
  </mc:AlternateContent>
  <xr:revisionPtr revIDLastSave="0" documentId="13_ncr:1_{745118A9-4457-4930-A46C-7781F4C6291F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Sheet1!$A$1:$J$81</definedName>
    <definedName name="_xlnm.Print_Titles" localSheetId="0">Sheet1!$1:$6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5" i="1" l="1"/>
  <c r="D62" i="1"/>
  <c r="D74" i="1" l="1"/>
  <c r="D27" i="1" l="1"/>
  <c r="D46" i="1" s="1"/>
  <c r="D9" i="1"/>
  <c r="D53" i="1"/>
  <c r="D47" i="1"/>
  <c r="D18" i="1"/>
  <c r="D17" i="1"/>
  <c r="D16" i="1"/>
  <c r="D15" i="1"/>
  <c r="D14" i="1"/>
  <c r="D13" i="1"/>
  <c r="D12" i="1"/>
  <c r="D11" i="1"/>
  <c r="D10" i="1"/>
  <c r="D26" i="1" l="1"/>
</calcChain>
</file>

<file path=xl/sharedStrings.xml><?xml version="1.0" encoding="utf-8"?>
<sst xmlns="http://schemas.openxmlformats.org/spreadsheetml/2006/main" count="322" uniqueCount="111">
  <si>
    <t>แผนการใช้จ่ายงบประมาณ สถานีตำรวจนครบาลสุวินทวงศ์</t>
  </si>
  <si>
    <t xml:space="preserve">ประจำปีงบประมาณ พ.ศ. 2569 </t>
  </si>
  <si>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</si>
  <si>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</si>
  <si>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</si>
  <si>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</si>
  <si>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</si>
  <si>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</si>
  <si>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</si>
  <si>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</si>
  <si>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</si>
  <si>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</si>
  <si>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 : การบังคับใช้กฎหมายอำนวยความยุติธรรม และบริการประชาชน</t>
  </si>
  <si>
    <t>เพื่อเพิ่มประสิทธิภาพให้กับข้าราชการ</t>
  </si>
  <si>
    <t xml:space="preserve"> -</t>
  </si>
  <si>
    <t>ต.ค.68 - ก.ย.69</t>
  </si>
  <si>
    <t>ประชาชนมีความปลอดภัย</t>
  </si>
  <si>
    <t>กิจกรรม : การบังคับใช้กฎหมายและบริการประชาชน</t>
  </si>
  <si>
    <t>ตำรวจ ในการบริการประชาชน และ</t>
  </si>
  <si>
    <t>ในชีวิตและทรัพย์สิน</t>
  </si>
  <si>
    <t>ค่าตอบแทนนอกเวลาราชการ (OT)</t>
  </si>
  <si>
    <t>อำนวยความยุติธรรมได้อย่างรวดเร็ว</t>
  </si>
  <si>
    <t>-</t>
  </si>
  <si>
    <t>"</t>
  </si>
  <si>
    <t xml:space="preserve">และเพิ่มประสิทธิภาพการบริการประชาชน </t>
  </si>
  <si>
    <t>ค่าเบี้ยเลี้ยง ที่พัก พาหนะ</t>
  </si>
  <si>
    <t xml:space="preserve"> "</t>
  </si>
  <si>
    <t>ค่าซ่อมแซมยานพาหนะ</t>
  </si>
  <si>
    <t>ค่าจ้างเหมาบริการ ทำความสะอาด</t>
  </si>
  <si>
    <t>ค่าน้ำมันรถยนต์ รถยนต์ (สนาม)</t>
  </si>
  <si>
    <t>ค่าน้ำมันรถยนต์ รถจักรยานยนต์ (สนาม)</t>
  </si>
  <si>
    <t>ค่าวัสดุสำนักงาน</t>
  </si>
  <si>
    <t>ค่าวัสดุจราจร</t>
  </si>
  <si>
    <t>วัสดุอาหาร (ผู้ต้องหา)</t>
  </si>
  <si>
    <t>ค่าสาธารณูปโภค</t>
  </si>
  <si>
    <t>กำหนดมาตรการในการ ประหยัดพลังงาน</t>
  </si>
  <si>
    <t>ค่าใช้จ่ายสาธารณูปโภคลดลง</t>
  </si>
  <si>
    <t>ค่าตอบแทนคุ้มครองพยาน</t>
  </si>
  <si>
    <t>ความพึงพอใจของผู้เสียหาย พยาน</t>
  </si>
  <si>
    <t>ต.ค.68-ก.ย.69</t>
  </si>
  <si>
    <t>ค่าตอบแทนนักจิตวิทยา</t>
  </si>
  <si>
    <t xml:space="preserve">ผู้ต้องหาต่อการดำเนินมาตรการ </t>
  </si>
  <si>
    <t>ค่าตอบแทนชันสูตรพลิกศพ</t>
  </si>
  <si>
    <t>คุ้มครองสิทธิ์ ตามหลักมนุษยชนใน</t>
  </si>
  <si>
    <t>ค่าส่งหมายเรียกพยาน</t>
  </si>
  <si>
    <t>กระบวนการยุติธรรม</t>
  </si>
  <si>
    <t>ค่าตอบแทนพยาน</t>
  </si>
  <si>
    <t>ค่าตอบแทนสอบสวนคดีอาญา</t>
  </si>
  <si>
    <t>การทำสำนวนการสอบสวน</t>
  </si>
  <si>
    <t>ความพึงพอใจของพนักงานสอบสวน</t>
  </si>
  <si>
    <t>ตามห่วงระยะเวลา</t>
  </si>
  <si>
    <t>เป็นกำลังใจในการปฏิบัติหน้าที่</t>
  </si>
  <si>
    <t>ยอดรวม</t>
  </si>
  <si>
    <t>โครงการ : ปฏิรูประบบงานตำรวจ</t>
  </si>
  <si>
    <t>เพิ่มประสิทธิภาพของกระบวนการยุติธรรม ให้ความเป็นธรรมกับประชาชน</t>
  </si>
  <si>
    <t>กิจกรรม : การปฏิรูประบบงานสอบสวนและการบังคับใช้กฎหมาย</t>
  </si>
  <si>
    <t>โครงการ : สร้างภูมิคุ้มกันและป้องกันยาเสพติด</t>
  </si>
  <si>
    <t>การสร้างภูมิคุ้มกันในกลุ่ม เป้าหมายระดับโรงเรียน ประถมศึกษาหรือมัธยมศึกษา หรือเทียบเท่า</t>
  </si>
  <si>
    <t>ลดปัญหายาเสพติดในสถานศึกษา</t>
  </si>
  <si>
    <t>กิจกรรม : การสร้างภูมิคุ้มกันในกลุ่มเป้าหมายระดับโรงเรียนประถมศึกษา และมัธยมศึกษาหรือเทียบเท่า งบรายจ่ายอื่น รายการค่าใช้จ่าย</t>
  </si>
  <si>
    <t xml:space="preserve">กิจกรรม : การสร้างภูมิคุ้มกันในกลุ่มเป้าหมายระดับโรงเรียนประถมศึกษา และมัธยมศึกษาหรือเทียบเท่า </t>
  </si>
  <si>
    <t xml:space="preserve">โครงการ : ปราบปรามการค้ายาเสพติด  </t>
  </si>
  <si>
    <t>ป้องกันปราบปราม การแพร่ระบาด ในชุมชนเป้าหมาย</t>
  </si>
  <si>
    <t>สามารถลดการแพร่ระบาด ในชุมชนเป้าหมาย</t>
  </si>
  <si>
    <t>กิจกรรม : การสกัดกั้น ปราบปราม การผลิต การค้ายาเสพติด</t>
  </si>
  <si>
    <t>การสร้างภาคีเครือข่ายต่อการเข้ามา มีส่วนร่วมในกิจกรรมของตำรวจ</t>
  </si>
  <si>
    <t>ความพึงพอใจของชุมชน การมีส่วนร่วมในการป้องกันอาชญากรรม</t>
  </si>
  <si>
    <t>กิจกรรม : การมีส่วนร่วมของประชาชนในการป้องกันอาชญากรรม</t>
  </si>
  <si>
    <t>งบรายจ่ายอื่น โครงการสร้างเครือข่ายการมีส่วนร่วมของประชาชนในการแก้ไขปัญหาความเดือนร้อนของประชาชนในระดับสถานีตำรวจ เพื่อสนับสนุนการป้องกันอาชญากรรม</t>
  </si>
  <si>
    <t>ความพึงพอใจของชุมชน การมี ส่วนร่วมในการป้องกันอาชญากรรม</t>
  </si>
  <si>
    <t>งบดำเนินงาน ค่าตอบแทน ใช้สอย และวัสดุ</t>
  </si>
  <si>
    <t>กำหนดหลักเกณฑ์ และวิธีการในการตรวจวัด</t>
  </si>
  <si>
    <t xml:space="preserve">การปฏิบัติต่อผู้ตรวจวัดแอลกอฮอล์ อย่างเป็นธรรม </t>
  </si>
  <si>
    <t>รายการค่าเครื่องตรวจวัดแอลกอฮอล์</t>
  </si>
  <si>
    <t>กำหนดมาตรการในการ บังคับใช้กฎหมายในช่วง เทศกาลปีใหม่</t>
  </si>
  <si>
    <t>ป้องกันการเกิดอุบัติเหตุทางถนน</t>
  </si>
  <si>
    <t>งบรายจ่ายอื่น โครงการรณรงค์ป้องกันและแก้ไขปัญหาอุบัติเหตุทางถนนช่วงเทศการสำคัญ (ปีใหม่)</t>
  </si>
  <si>
    <t>เพื่อเพิ่มประสิทธิภาพให้กับข้าราชการ ตำรวจ ในการบริการประชาชน และ อำนวยความยุติธรรมได้อย่างรวดเร็ว</t>
  </si>
  <si>
    <t>ใช้ในการปฏิบัติหน้าที่  ป้องกันเหตุที่จะเกิดขึ้น</t>
  </si>
  <si>
    <t>ค่าน้ำมันเชื้อเพลิงสำหรับรถยนต์เช่า รถยนต์ตู้โดยสาร(ทดแทน)ฯ และรถยนต์เอนกประสงค์ (ทดแทน)</t>
  </si>
  <si>
    <t>ค่าตอบแทน ใช้สอยและวัสดุ</t>
  </si>
  <si>
    <t>เพื่อเป็นค่าเบี้ยเลี้ยงประชุมของ กต.ตร.สน.</t>
  </si>
  <si>
    <t xml:space="preserve">งบดำเนินงาน ค่าตอบแทน ใช้สอยและวัสดุ เพื่อเป็นค่าเบี้ยเลี้ยงประชุมของ กต.ตร.สน. </t>
  </si>
  <si>
    <t>กำหนดมาตรการในการ บังคับใช้กฎหมายในช่วง เทศกาลลอยกระทง</t>
  </si>
  <si>
    <t>ป้องกันการเกิดอุบัติเหตุทางถนน และ อาชญากรรม</t>
  </si>
  <si>
    <t>กิจกรรม : สกัดกั้น ปราบปราม การผลิต การค้ายาเสพติด</t>
  </si>
  <si>
    <t xml:space="preserve">โครงการ : ปราบปรามการค้ายาเสพติด งบรายจ่ายอื่น </t>
  </si>
  <si>
    <t xml:space="preserve">ป้องกันปราบปราม การแพร่ระบาด </t>
  </si>
  <si>
    <t>ให้ความเป็นธรรมกับผู้เข้าตรวจพิสูจน์สารเสพติดในร่างกาย</t>
  </si>
  <si>
    <t>กิจกรรม : โครงการป้องกันและปราบปรามการแพร่ระบาดยาเสพติดตามนโยบายรัฐบาล</t>
  </si>
  <si>
    <t>ค่าใช้จ่ายในการตรวจพิสูจน์สารเสพติดในร่างกาย</t>
  </si>
  <si>
    <t xml:space="preserve">กิจกรรม : การสร้างภูมิคุ้มกันในกลุ่มเป้าหมายระดับโรงเรียนประถมศึกษาและมัธยมหรือเทียบเท่า </t>
  </si>
  <si>
    <t xml:space="preserve">งบรายจ่ายอื่น รายการค่าใช้จ่ายโครงการการศึกษาเพื่อต่อต้านการใช้ยาเสพติดในเด็กนักเรียน (D.A.R.E. ประเทศไทย) สำหรับเป็นค่าตอบแทนการสอนครูตำรวจ D.A.R.E. </t>
  </si>
  <si>
    <t>รวมยอดทั้งหมด</t>
  </si>
  <si>
    <t>ตรวจแล้วถูกต้อง</t>
  </si>
  <si>
    <t>งบรายจ่ายอื่น โครงการตำรวจประสานโรงเรียน ไตรมาส 1 - 4</t>
  </si>
  <si>
    <t xml:space="preserve">งบรายจ่ายอื่น โครงการดำเนินงานตำบลยั่งยืน </t>
  </si>
  <si>
    <t xml:space="preserve">งบรายจ่ายอื่น รายการค่าใช้จ่ายในการปราบปรามนักค้ายาเสพติด และสกัดกั้น การนำเข้า - ส่งออกยาเสพติด เพื่อเป็นค่าตอบแทนชุดปฏิบัติการปิดล้อมตรวจคนในการดำเนินการปิดล้อมตรวจคนยาเสพติด </t>
  </si>
  <si>
    <t>งบรายจ่าอื่น ค่าใช้จ่ายในการปราบปรามนักค้ายาเสพติดและสกัดกั้น การนำเข้า - ส่งออก - (HEART LAND) ไตรมาส 1-4</t>
  </si>
  <si>
    <t xml:space="preserve">   - สลายเคลือข่ายยาเสพติด ไตรมาส 1-4</t>
  </si>
  <si>
    <t>รักษาความปลอดภัยและอำนวยความสะดวกการจราจรแก่ประชาชน</t>
  </si>
  <si>
    <t>ประชาชนได้รับความปลอดภัย และได้รับความสะดวกในการจราจร</t>
  </si>
  <si>
    <t>( เชิดศักดิ์  กองผุย )</t>
  </si>
  <si>
    <t xml:space="preserve">โครงการ  : รักษาความปลอดภัยและการจราจรและบริการประชาชน              </t>
  </si>
  <si>
    <t xml:space="preserve">                            พ.ต.อ.</t>
  </si>
  <si>
    <t xml:space="preserve">  ผกก.สน.สุวินทวศ์</t>
  </si>
  <si>
    <t>ชื่อโครงการ / กิจกรรรม</t>
  </si>
  <si>
    <t xml:space="preserve"> ข้อมูล ณ วันที่ 15 กรกฎาคม พ.ศ. 2569</t>
  </si>
  <si>
    <t>ควบคุมการใช้จ่ายงบประมาณโดย บก.น.3</t>
  </si>
  <si>
    <t>งบรายจ่ายอื่น โครงการรณรงค์ป้องกันและแก้ไขปัญหาอุบัติเหตุทางถนนช่วงเทศการสำคัญ (สงกรานต์)</t>
  </si>
  <si>
    <t>กิจกรรม  : ค่าใช้จ่ายในการรักษาความปลอดภัยและการจราจรและบริการประชาชน พระราชพิธีพระบรมศพ สมเด็จพระนางเจ้าสิริกิติ์ พระบรมราชินีนาถพระบรมราชชนนีพันปีหลวง    งบกลาง รายการเงินสำรองจ่ายเพื่อกรณีฉุกเฉินหรือจำเป็น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</si>
</sst>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5">
    <font>
      <sz val="11"/>
      <color theme="1"/>
      <name val="Tahoma"/>
      <charset val="222"/>
      <scheme val="minor"/>
    </font>
    <font>
      <sz val="14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6"/>
      <name val="TH SarabunIT๙"/>
      <charset val="134"/>
    </font>
    <font>
      <b/>
      <sz val="14"/>
      <name val="TH SarabunIT๙"/>
      <charset val="134"/>
    </font>
    <font>
      <b/>
      <sz val="12"/>
      <name val="TH SarabunIT๙"/>
      <charset val="134"/>
    </font>
    <font>
      <b/>
      <sz val="13"/>
      <name val="TH SarabunIT๙"/>
      <charset val="134"/>
    </font>
    <font>
      <sz val="12"/>
      <color theme="1"/>
      <name val="TH SarabunIT๙"/>
      <charset val="134"/>
    </font>
    <font>
      <sz val="10.5"/>
      <color theme="1"/>
      <name val="TH SarabunIT๙"/>
      <charset val="134"/>
    </font>
    <font>
      <b/>
      <sz val="14"/>
      <color theme="0"/>
      <name val="TH SarabunIT๙"/>
      <charset val="134"/>
    </font>
    <font>
      <sz val="10"/>
      <color theme="1"/>
      <name val="TH SarabunIT๙"/>
      <charset val="134"/>
    </font>
    <font>
      <b/>
      <sz val="14"/>
      <color theme="1"/>
      <name val="TH SarabunIT๙"/>
      <charset val="134"/>
    </font>
    <font>
      <sz val="11"/>
      <color theme="1"/>
      <name val="Tahoma"/>
      <charset val="222"/>
      <scheme val="minor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87" fontId="12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188" fontId="1" fillId="0" borderId="0" xfId="1" applyNumberFormat="1" applyFont="1"/>
    <xf numFmtId="187" fontId="1" fillId="0" borderId="0" xfId="1" applyFont="1"/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Protection="1">
      <protection locked="0"/>
    </xf>
    <xf numFmtId="188" fontId="7" fillId="0" borderId="6" xfId="1" applyNumberFormat="1" applyFont="1" applyFill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188" fontId="7" fillId="0" borderId="8" xfId="1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9" xfId="0" applyFont="1" applyBorder="1" applyProtection="1">
      <protection locked="0"/>
    </xf>
    <xf numFmtId="188" fontId="7" fillId="0" borderId="2" xfId="1" applyNumberFormat="1" applyFont="1" applyFill="1" applyBorder="1" applyAlignment="1" applyProtection="1">
      <alignment horizontal="center"/>
      <protection locked="0"/>
    </xf>
    <xf numFmtId="187" fontId="1" fillId="0" borderId="5" xfId="1" applyFont="1" applyFill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88" fontId="1" fillId="0" borderId="2" xfId="1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187" fontId="1" fillId="0" borderId="5" xfId="1" applyFont="1" applyFill="1" applyBorder="1" applyAlignment="1" applyProtection="1">
      <alignment horizontal="right"/>
      <protection locked="0"/>
    </xf>
    <xf numFmtId="0" fontId="1" fillId="0" borderId="5" xfId="0" applyFont="1" applyBorder="1" applyProtection="1">
      <protection locked="0"/>
    </xf>
    <xf numFmtId="188" fontId="7" fillId="0" borderId="6" xfId="1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188" fontId="1" fillId="0" borderId="6" xfId="1" applyNumberFormat="1" applyFont="1" applyFill="1" applyBorder="1" applyAlignment="1" applyProtection="1">
      <alignment horizontal="center"/>
      <protection locked="0"/>
    </xf>
    <xf numFmtId="187" fontId="4" fillId="2" borderId="5" xfId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/>
      <protection locked="0"/>
    </xf>
    <xf numFmtId="0" fontId="11" fillId="0" borderId="6" xfId="0" applyFont="1" applyBorder="1" applyAlignment="1" applyProtection="1">
      <alignment horizontal="left" vertical="top"/>
      <protection locked="0"/>
    </xf>
    <xf numFmtId="187" fontId="11" fillId="2" borderId="5" xfId="1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11" fillId="0" borderId="8" xfId="0" applyFont="1" applyBorder="1" applyAlignment="1" applyProtection="1">
      <alignment vertical="top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center" vertical="top"/>
      <protection locked="0"/>
    </xf>
    <xf numFmtId="0" fontId="11" fillId="0" borderId="13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187" fontId="11" fillId="2" borderId="9" xfId="1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188" fontId="2" fillId="0" borderId="0" xfId="1" applyNumberFormat="1" applyFont="1" applyAlignment="1">
      <alignment horizontal="center"/>
    </xf>
    <xf numFmtId="0" fontId="1" fillId="3" borderId="0" xfId="0" applyFont="1" applyFill="1"/>
    <xf numFmtId="0" fontId="11" fillId="0" borderId="5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1" fillId="0" borderId="6" xfId="0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187" fontId="1" fillId="4" borderId="5" xfId="1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vertical="top"/>
      <protection locked="0"/>
    </xf>
    <xf numFmtId="187" fontId="1" fillId="5" borderId="5" xfId="0" applyNumberFormat="1" applyFont="1" applyFill="1" applyBorder="1" applyAlignment="1" applyProtection="1">
      <alignment vertical="top"/>
      <protection locked="0"/>
    </xf>
    <xf numFmtId="187" fontId="1" fillId="5" borderId="8" xfId="1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188" fontId="14" fillId="0" borderId="0" xfId="1" applyNumberFormat="1" applyFont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top"/>
      <protection locked="0"/>
    </xf>
    <xf numFmtId="0" fontId="11" fillId="2" borderId="11" xfId="0" applyFont="1" applyFill="1" applyBorder="1" applyAlignment="1" applyProtection="1">
      <alignment horizontal="center" vertical="top"/>
      <protection locked="0"/>
    </xf>
    <xf numFmtId="0" fontId="11" fillId="2" borderId="9" xfId="0" applyFont="1" applyFill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88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188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188" fontId="4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187" fontId="1" fillId="0" borderId="6" xfId="1" applyFont="1" applyBorder="1" applyAlignment="1" applyProtection="1">
      <alignment horizontal="center" vertical="center" wrapText="1"/>
      <protection locked="0"/>
    </xf>
    <xf numFmtId="187" fontId="1" fillId="0" borderId="8" xfId="1" applyFont="1" applyBorder="1" applyAlignment="1" applyProtection="1">
      <alignment horizontal="center" vertical="center" wrapText="1"/>
      <protection locked="0"/>
    </xf>
    <xf numFmtId="187" fontId="1" fillId="0" borderId="2" xfId="1" applyFont="1" applyBorder="1" applyAlignment="1" applyProtection="1">
      <alignment horizontal="center" vertical="center" wrapText="1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13" fillId="5" borderId="9" xfId="0" applyFont="1" applyFill="1" applyBorder="1" applyAlignment="1" applyProtection="1">
      <alignment horizontal="center" vertical="center"/>
      <protection locked="0"/>
    </xf>
    <xf numFmtId="187" fontId="1" fillId="4" borderId="6" xfId="1" applyFont="1" applyFill="1" applyBorder="1" applyAlignment="1" applyProtection="1">
      <alignment horizontal="center" vertical="center" wrapText="1"/>
      <protection locked="0"/>
    </xf>
    <xf numFmtId="187" fontId="1" fillId="4" borderId="8" xfId="1" applyFont="1" applyFill="1" applyBorder="1" applyAlignment="1" applyProtection="1">
      <alignment horizontal="center" vertical="center" wrapText="1"/>
      <protection locked="0"/>
    </xf>
    <xf numFmtId="187" fontId="1" fillId="4" borderId="2" xfId="1" applyFont="1" applyFill="1" applyBorder="1" applyAlignment="1" applyProtection="1">
      <alignment horizontal="center" vertical="center" wrapText="1"/>
      <protection locked="0"/>
    </xf>
    <xf numFmtId="187" fontId="4" fillId="2" borderId="5" xfId="1" applyFont="1" applyFill="1" applyBorder="1" applyAlignment="1" applyProtection="1">
      <alignment horizontal="center" vertical="center"/>
      <protection locked="0"/>
    </xf>
    <xf numFmtId="187" fontId="1" fillId="0" borderId="6" xfId="1" applyFont="1" applyBorder="1" applyAlignment="1" applyProtection="1">
      <alignment horizontal="center"/>
      <protection locked="0"/>
    </xf>
    <xf numFmtId="187" fontId="1" fillId="0" borderId="8" xfId="1" applyFont="1" applyBorder="1" applyAlignment="1" applyProtection="1">
      <alignment horizontal="center"/>
      <protection locked="0"/>
    </xf>
    <xf numFmtId="187" fontId="1" fillId="4" borderId="6" xfId="1" applyFont="1" applyFill="1" applyBorder="1" applyAlignment="1" applyProtection="1">
      <alignment horizontal="center" vertical="center"/>
      <protection locked="0"/>
    </xf>
    <xf numFmtId="187" fontId="1" fillId="4" borderId="8" xfId="1" applyFont="1" applyFill="1" applyBorder="1" applyAlignment="1" applyProtection="1">
      <alignment horizontal="center" vertical="center"/>
      <protection locked="0"/>
    </xf>
    <xf numFmtId="187" fontId="1" fillId="4" borderId="2" xfId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762001</xdr:colOff>
      <xdr:row>77</xdr:row>
      <xdr:rowOff>0</xdr:rowOff>
    </xdr:from>
    <xdr:to>
      <xdr:col>2</xdr:col>
      <xdr:colOff>1348808</xdr:colOff>
      <xdr:row>79</xdr:row>
      <xdr:rowOff>26943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F0C677C-B87F-465B-B83D-A89A49835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3595" y="21907500"/>
          <a:ext cx="586807" cy="527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1"/>
  <sheetViews>
    <sheetView showGridLines="0" tabSelected="1" view="pageBreakPreview" topLeftCell="A25" zoomScale="80" zoomScaleNormal="80" zoomScaleSheetLayoutView="80" workbookViewId="0">
      <selection activeCell="C36" sqref="C36:C39"/>
    </sheetView>
  </sheetViews>
  <sheetFormatPr defaultColWidth="9.125" defaultRowHeight="18.75"/>
  <cols>
    <col min="1" max="1" width="5.125" style="1" customWidth="1"/>
    <col min="2" max="2" width="62.25" style="1" customWidth="1"/>
    <col min="3" max="3" width="26.25" style="2" customWidth="1"/>
    <col min="4" max="4" width="15.625" style="3" customWidth="1"/>
    <col min="5" max="5" width="6.625" style="1" customWidth="1"/>
    <col min="6" max="6" width="5.75" style="1" customWidth="1"/>
    <col min="7" max="7" width="5" style="1" customWidth="1"/>
    <col min="8" max="8" width="4.125" style="1" customWidth="1"/>
    <col min="9" max="9" width="10.625" style="1" customWidth="1"/>
    <col min="10" max="10" width="26" style="1" customWidth="1"/>
    <col min="11" max="16384" width="9.125" style="1"/>
  </cols>
  <sheetData>
    <row r="1" spans="1:11" ht="18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1" ht="18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</row>
    <row r="3" spans="1:11" ht="18" customHeight="1">
      <c r="A3" s="73" t="s">
        <v>107</v>
      </c>
      <c r="B3" s="73"/>
      <c r="C3" s="73"/>
      <c r="D3" s="73"/>
      <c r="E3" s="73"/>
      <c r="F3" s="73"/>
      <c r="G3" s="73"/>
      <c r="H3" s="73"/>
      <c r="I3" s="73"/>
      <c r="J3" s="73"/>
    </row>
    <row r="4" spans="1:11" ht="18" customHeight="1">
      <c r="A4" s="86" t="s">
        <v>2</v>
      </c>
      <c r="B4" s="93" t="s">
        <v>106</v>
      </c>
      <c r="C4" s="97" t="s">
        <v>3</v>
      </c>
      <c r="D4" s="74" t="s">
        <v>4</v>
      </c>
      <c r="E4" s="75"/>
      <c r="F4" s="75"/>
      <c r="G4" s="75"/>
      <c r="H4" s="76"/>
      <c r="I4" s="93" t="s">
        <v>5</v>
      </c>
      <c r="J4" s="93" t="s">
        <v>6</v>
      </c>
    </row>
    <row r="5" spans="1:11">
      <c r="A5" s="87"/>
      <c r="B5" s="94"/>
      <c r="C5" s="98"/>
      <c r="D5" s="115" t="s">
        <v>7</v>
      </c>
      <c r="E5" s="122" t="s">
        <v>8</v>
      </c>
      <c r="F5" s="121" t="s">
        <v>9</v>
      </c>
      <c r="G5" s="87" t="s">
        <v>10</v>
      </c>
      <c r="H5" s="87" t="s">
        <v>11</v>
      </c>
      <c r="I5" s="94"/>
      <c r="J5" s="94"/>
    </row>
    <row r="6" spans="1:11" ht="18" customHeight="1">
      <c r="A6" s="87"/>
      <c r="B6" s="94"/>
      <c r="C6" s="99"/>
      <c r="D6" s="115"/>
      <c r="E6" s="122"/>
      <c r="F6" s="121"/>
      <c r="G6" s="87"/>
      <c r="H6" s="87"/>
      <c r="I6" s="94"/>
      <c r="J6" s="128"/>
    </row>
    <row r="7" spans="1:11">
      <c r="A7" s="5">
        <v>1</v>
      </c>
      <c r="B7" s="6" t="s">
        <v>12</v>
      </c>
      <c r="C7" s="7" t="s">
        <v>13</v>
      </c>
      <c r="D7" s="116"/>
      <c r="E7" s="5" t="s">
        <v>14</v>
      </c>
      <c r="F7" s="5" t="s">
        <v>14</v>
      </c>
      <c r="G7" s="5" t="s">
        <v>14</v>
      </c>
      <c r="H7" s="5" t="s">
        <v>14</v>
      </c>
      <c r="I7" s="8" t="s">
        <v>15</v>
      </c>
      <c r="J7" s="5" t="s">
        <v>16</v>
      </c>
      <c r="K7" s="60"/>
    </row>
    <row r="8" spans="1:11">
      <c r="A8" s="9"/>
      <c r="B8" s="10" t="s">
        <v>17</v>
      </c>
      <c r="C8" s="11" t="s">
        <v>18</v>
      </c>
      <c r="D8" s="117"/>
      <c r="E8" s="12"/>
      <c r="F8" s="13"/>
      <c r="G8" s="12"/>
      <c r="H8" s="12"/>
      <c r="I8" s="13"/>
      <c r="J8" s="9" t="s">
        <v>19</v>
      </c>
      <c r="K8" s="60"/>
    </row>
    <row r="9" spans="1:11" ht="18.75" customHeight="1">
      <c r="A9" s="9"/>
      <c r="B9" s="14" t="s">
        <v>20</v>
      </c>
      <c r="C9" s="15" t="s">
        <v>21</v>
      </c>
      <c r="D9" s="16">
        <f>780000*2</f>
        <v>1560000</v>
      </c>
      <c r="E9" s="17" t="s">
        <v>22</v>
      </c>
      <c r="F9" s="17" t="s">
        <v>22</v>
      </c>
      <c r="G9" s="17" t="s">
        <v>22</v>
      </c>
      <c r="H9" s="17" t="s">
        <v>22</v>
      </c>
      <c r="I9" s="18" t="s">
        <v>23</v>
      </c>
      <c r="J9" s="19" t="s">
        <v>24</v>
      </c>
      <c r="K9" s="60"/>
    </row>
    <row r="10" spans="1:11">
      <c r="A10" s="9"/>
      <c r="B10" s="14" t="s">
        <v>25</v>
      </c>
      <c r="C10" s="20" t="s">
        <v>26</v>
      </c>
      <c r="D10" s="16">
        <f>69600*2</f>
        <v>139200</v>
      </c>
      <c r="E10" s="17" t="s">
        <v>14</v>
      </c>
      <c r="F10" s="17" t="s">
        <v>14</v>
      </c>
      <c r="G10" s="17" t="s">
        <v>14</v>
      </c>
      <c r="H10" s="17" t="s">
        <v>14</v>
      </c>
      <c r="I10" s="18" t="s">
        <v>23</v>
      </c>
      <c r="J10" s="18" t="s">
        <v>23</v>
      </c>
      <c r="K10" s="60"/>
    </row>
    <row r="11" spans="1:11">
      <c r="A11" s="9"/>
      <c r="B11" s="14" t="s">
        <v>27</v>
      </c>
      <c r="C11" s="20" t="s">
        <v>26</v>
      </c>
      <c r="D11" s="16">
        <f>15300*2</f>
        <v>30600</v>
      </c>
      <c r="E11" s="17" t="s">
        <v>14</v>
      </c>
      <c r="F11" s="17" t="s">
        <v>14</v>
      </c>
      <c r="G11" s="17" t="s">
        <v>14</v>
      </c>
      <c r="H11" s="17" t="s">
        <v>14</v>
      </c>
      <c r="I11" s="18" t="s">
        <v>23</v>
      </c>
      <c r="J11" s="18" t="s">
        <v>23</v>
      </c>
      <c r="K11" s="60"/>
    </row>
    <row r="12" spans="1:11">
      <c r="A12" s="9"/>
      <c r="B12" s="14" t="s">
        <v>28</v>
      </c>
      <c r="C12" s="20" t="s">
        <v>26</v>
      </c>
      <c r="D12" s="16">
        <f>33800*2</f>
        <v>67600</v>
      </c>
      <c r="E12" s="17" t="s">
        <v>14</v>
      </c>
      <c r="F12" s="17" t="s">
        <v>14</v>
      </c>
      <c r="G12" s="17" t="s">
        <v>14</v>
      </c>
      <c r="H12" s="17" t="s">
        <v>14</v>
      </c>
      <c r="I12" s="18" t="s">
        <v>23</v>
      </c>
      <c r="J12" s="18" t="s">
        <v>23</v>
      </c>
      <c r="K12" s="60"/>
    </row>
    <row r="13" spans="1:11">
      <c r="A13" s="9"/>
      <c r="B13" s="21" t="s">
        <v>29</v>
      </c>
      <c r="C13" s="20" t="s">
        <v>26</v>
      </c>
      <c r="D13" s="16">
        <f>352500*2</f>
        <v>705000</v>
      </c>
      <c r="E13" s="17" t="s">
        <v>14</v>
      </c>
      <c r="F13" s="17" t="s">
        <v>14</v>
      </c>
      <c r="G13" s="17" t="s">
        <v>14</v>
      </c>
      <c r="H13" s="17" t="s">
        <v>14</v>
      </c>
      <c r="I13" s="18" t="s">
        <v>23</v>
      </c>
      <c r="J13" s="18" t="s">
        <v>23</v>
      </c>
      <c r="K13" s="60"/>
    </row>
    <row r="14" spans="1:11">
      <c r="A14" s="9"/>
      <c r="B14" s="21" t="s">
        <v>30</v>
      </c>
      <c r="C14" s="20" t="s">
        <v>26</v>
      </c>
      <c r="D14" s="16">
        <f>611000*2</f>
        <v>1222000</v>
      </c>
      <c r="E14" s="17" t="s">
        <v>14</v>
      </c>
      <c r="F14" s="17" t="s">
        <v>14</v>
      </c>
      <c r="G14" s="17" t="s">
        <v>14</v>
      </c>
      <c r="H14" s="17" t="s">
        <v>14</v>
      </c>
      <c r="I14" s="18" t="s">
        <v>23</v>
      </c>
      <c r="J14" s="18" t="s">
        <v>23</v>
      </c>
      <c r="K14" s="60"/>
    </row>
    <row r="15" spans="1:11" ht="21" customHeight="1">
      <c r="A15" s="22"/>
      <c r="B15" s="21" t="s">
        <v>31</v>
      </c>
      <c r="C15" s="20" t="s">
        <v>26</v>
      </c>
      <c r="D15" s="16">
        <f>5900*2</f>
        <v>11800</v>
      </c>
      <c r="E15" s="17" t="s">
        <v>14</v>
      </c>
      <c r="F15" s="17" t="s">
        <v>14</v>
      </c>
      <c r="G15" s="17" t="s">
        <v>14</v>
      </c>
      <c r="H15" s="17" t="s">
        <v>14</v>
      </c>
      <c r="I15" s="18" t="s">
        <v>23</v>
      </c>
      <c r="J15" s="18" t="s">
        <v>23</v>
      </c>
      <c r="K15" s="60"/>
    </row>
    <row r="16" spans="1:11">
      <c r="A16" s="9"/>
      <c r="B16" s="21" t="s">
        <v>32</v>
      </c>
      <c r="C16" s="20" t="s">
        <v>26</v>
      </c>
      <c r="D16" s="23">
        <f>4200*2</f>
        <v>8400</v>
      </c>
      <c r="E16" s="17" t="s">
        <v>14</v>
      </c>
      <c r="F16" s="17" t="s">
        <v>14</v>
      </c>
      <c r="G16" s="17" t="s">
        <v>14</v>
      </c>
      <c r="H16" s="17" t="s">
        <v>14</v>
      </c>
      <c r="I16" s="18" t="s">
        <v>23</v>
      </c>
      <c r="J16" s="18" t="s">
        <v>23</v>
      </c>
      <c r="K16" s="60"/>
    </row>
    <row r="17" spans="1:11">
      <c r="A17" s="9"/>
      <c r="B17" s="14" t="s">
        <v>33</v>
      </c>
      <c r="C17" s="20" t="s">
        <v>26</v>
      </c>
      <c r="D17" s="23">
        <f>5700*2</f>
        <v>11400</v>
      </c>
      <c r="E17" s="17" t="s">
        <v>14</v>
      </c>
      <c r="F17" s="17" t="s">
        <v>14</v>
      </c>
      <c r="G17" s="17" t="s">
        <v>14</v>
      </c>
      <c r="H17" s="17" t="s">
        <v>14</v>
      </c>
      <c r="I17" s="18" t="s">
        <v>23</v>
      </c>
      <c r="J17" s="18" t="s">
        <v>23</v>
      </c>
      <c r="K17" s="60"/>
    </row>
    <row r="18" spans="1:11">
      <c r="A18" s="9"/>
      <c r="B18" s="24" t="s">
        <v>34</v>
      </c>
      <c r="C18" s="25" t="s">
        <v>35</v>
      </c>
      <c r="D18" s="23">
        <f>184400*2</f>
        <v>368800</v>
      </c>
      <c r="E18" s="17" t="s">
        <v>14</v>
      </c>
      <c r="F18" s="17" t="s">
        <v>14</v>
      </c>
      <c r="G18" s="17" t="s">
        <v>14</v>
      </c>
      <c r="H18" s="17" t="s">
        <v>14</v>
      </c>
      <c r="I18" s="18" t="s">
        <v>23</v>
      </c>
      <c r="J18" s="18" t="s">
        <v>36</v>
      </c>
      <c r="K18" s="60"/>
    </row>
    <row r="19" spans="1:11" ht="18.75" customHeight="1">
      <c r="A19" s="88"/>
      <c r="B19" s="24" t="s">
        <v>37</v>
      </c>
      <c r="C19" s="11" t="s">
        <v>38</v>
      </c>
      <c r="D19" s="106" t="s">
        <v>108</v>
      </c>
      <c r="E19" s="17" t="s">
        <v>14</v>
      </c>
      <c r="F19" s="17" t="s">
        <v>14</v>
      </c>
      <c r="G19" s="17" t="s">
        <v>14</v>
      </c>
      <c r="H19" s="17" t="s">
        <v>14</v>
      </c>
      <c r="I19" s="26" t="s">
        <v>39</v>
      </c>
      <c r="J19" s="9" t="s">
        <v>38</v>
      </c>
      <c r="K19" s="60"/>
    </row>
    <row r="20" spans="1:11" ht="27.6" customHeight="1">
      <c r="A20" s="88"/>
      <c r="B20" s="24" t="s">
        <v>40</v>
      </c>
      <c r="C20" s="11" t="s">
        <v>41</v>
      </c>
      <c r="D20" s="107"/>
      <c r="E20" s="17" t="s">
        <v>14</v>
      </c>
      <c r="F20" s="17" t="s">
        <v>14</v>
      </c>
      <c r="G20" s="17" t="s">
        <v>14</v>
      </c>
      <c r="H20" s="17" t="s">
        <v>14</v>
      </c>
      <c r="I20" s="27" t="s">
        <v>23</v>
      </c>
      <c r="J20" s="9" t="s">
        <v>41</v>
      </c>
      <c r="K20" s="60"/>
    </row>
    <row r="21" spans="1:11" ht="27.6" customHeight="1">
      <c r="A21" s="88"/>
      <c r="B21" s="24" t="s">
        <v>42</v>
      </c>
      <c r="C21" s="11" t="s">
        <v>43</v>
      </c>
      <c r="D21" s="107"/>
      <c r="E21" s="17" t="s">
        <v>14</v>
      </c>
      <c r="F21" s="17" t="s">
        <v>14</v>
      </c>
      <c r="G21" s="17" t="s">
        <v>14</v>
      </c>
      <c r="H21" s="17" t="s">
        <v>14</v>
      </c>
      <c r="I21" s="27" t="s">
        <v>23</v>
      </c>
      <c r="J21" s="9" t="s">
        <v>43</v>
      </c>
      <c r="K21" s="60"/>
    </row>
    <row r="22" spans="1:11" ht="24.6" customHeight="1">
      <c r="A22" s="88"/>
      <c r="B22" s="24" t="s">
        <v>44</v>
      </c>
      <c r="C22" s="15" t="s">
        <v>45</v>
      </c>
      <c r="D22" s="107"/>
      <c r="E22" s="17" t="s">
        <v>14</v>
      </c>
      <c r="F22" s="17" t="s">
        <v>14</v>
      </c>
      <c r="G22" s="17" t="s">
        <v>14</v>
      </c>
      <c r="H22" s="17" t="s">
        <v>14</v>
      </c>
      <c r="I22" s="28" t="s">
        <v>23</v>
      </c>
      <c r="J22" s="9" t="s">
        <v>45</v>
      </c>
      <c r="K22" s="60"/>
    </row>
    <row r="23" spans="1:11" ht="24.6" customHeight="1">
      <c r="A23" s="89"/>
      <c r="B23" s="24" t="s">
        <v>46</v>
      </c>
      <c r="C23" s="29" t="s">
        <v>26</v>
      </c>
      <c r="D23" s="107"/>
      <c r="E23" s="17" t="s">
        <v>14</v>
      </c>
      <c r="F23" s="17" t="s">
        <v>14</v>
      </c>
      <c r="G23" s="17" t="s">
        <v>14</v>
      </c>
      <c r="H23" s="17" t="s">
        <v>14</v>
      </c>
      <c r="I23" s="27" t="s">
        <v>23</v>
      </c>
      <c r="J23" s="27" t="s">
        <v>23</v>
      </c>
      <c r="K23" s="60"/>
    </row>
    <row r="24" spans="1:11">
      <c r="A24" s="89"/>
      <c r="B24" s="95" t="s">
        <v>47</v>
      </c>
      <c r="C24" s="5" t="s">
        <v>48</v>
      </c>
      <c r="D24" s="107"/>
      <c r="E24" s="100" t="s">
        <v>14</v>
      </c>
      <c r="F24" s="103" t="s">
        <v>14</v>
      </c>
      <c r="G24" s="103" t="s">
        <v>14</v>
      </c>
      <c r="H24" s="103" t="s">
        <v>14</v>
      </c>
      <c r="I24" s="126" t="s">
        <v>14</v>
      </c>
      <c r="J24" s="9" t="s">
        <v>49</v>
      </c>
      <c r="K24" s="60"/>
    </row>
    <row r="25" spans="1:11">
      <c r="A25" s="89"/>
      <c r="B25" s="96"/>
      <c r="C25" s="13" t="s">
        <v>50</v>
      </c>
      <c r="D25" s="108"/>
      <c r="E25" s="102"/>
      <c r="F25" s="105"/>
      <c r="G25" s="105"/>
      <c r="H25" s="105"/>
      <c r="I25" s="127"/>
      <c r="J25" s="13" t="s">
        <v>51</v>
      </c>
      <c r="K25" s="60"/>
    </row>
    <row r="26" spans="1:11">
      <c r="A26" s="77" t="s">
        <v>52</v>
      </c>
      <c r="B26" s="78"/>
      <c r="C26" s="79"/>
      <c r="D26" s="30">
        <f>D18+D17+D16+D15+D14+D13+D12+D11+D10+D9</f>
        <v>4124800</v>
      </c>
      <c r="E26" s="31" t="s">
        <v>14</v>
      </c>
      <c r="F26" s="4" t="s">
        <v>14</v>
      </c>
      <c r="G26" s="4" t="s">
        <v>14</v>
      </c>
      <c r="H26" s="4" t="s">
        <v>14</v>
      </c>
      <c r="I26" s="32"/>
      <c r="J26" s="33"/>
    </row>
    <row r="27" spans="1:11">
      <c r="A27" s="90">
        <v>2</v>
      </c>
      <c r="B27" s="34" t="s">
        <v>53</v>
      </c>
      <c r="C27" s="100" t="s">
        <v>45</v>
      </c>
      <c r="D27" s="118">
        <f>57400*2</f>
        <v>114800</v>
      </c>
      <c r="E27" s="100" t="s">
        <v>14</v>
      </c>
      <c r="F27" s="100" t="s">
        <v>14</v>
      </c>
      <c r="G27" s="100" t="s">
        <v>14</v>
      </c>
      <c r="H27" s="100" t="s">
        <v>14</v>
      </c>
      <c r="I27" s="123" t="s">
        <v>15</v>
      </c>
      <c r="J27" s="103" t="s">
        <v>54</v>
      </c>
    </row>
    <row r="28" spans="1:11">
      <c r="A28" s="91"/>
      <c r="B28" s="35" t="s">
        <v>55</v>
      </c>
      <c r="C28" s="101"/>
      <c r="D28" s="119"/>
      <c r="E28" s="101"/>
      <c r="F28" s="101"/>
      <c r="G28" s="101"/>
      <c r="H28" s="101"/>
      <c r="I28" s="124"/>
      <c r="J28" s="104"/>
    </row>
    <row r="29" spans="1:11" ht="19.899999999999999" customHeight="1">
      <c r="A29" s="92"/>
      <c r="B29" s="36"/>
      <c r="C29" s="102"/>
      <c r="D29" s="120"/>
      <c r="E29" s="102"/>
      <c r="F29" s="102"/>
      <c r="G29" s="102"/>
      <c r="H29" s="102"/>
      <c r="I29" s="125"/>
      <c r="J29" s="105"/>
    </row>
    <row r="30" spans="1:11" ht="18" customHeight="1">
      <c r="A30" s="90">
        <v>3</v>
      </c>
      <c r="B30" s="37" t="s">
        <v>56</v>
      </c>
      <c r="C30" s="103" t="s">
        <v>57</v>
      </c>
      <c r="D30" s="118">
        <v>4670</v>
      </c>
      <c r="E30" s="100" t="s">
        <v>22</v>
      </c>
      <c r="F30" s="100" t="s">
        <v>22</v>
      </c>
      <c r="G30" s="100" t="s">
        <v>22</v>
      </c>
      <c r="H30" s="100" t="s">
        <v>22</v>
      </c>
      <c r="I30" s="123" t="s">
        <v>15</v>
      </c>
      <c r="J30" s="103" t="s">
        <v>58</v>
      </c>
    </row>
    <row r="31" spans="1:11" ht="37.5">
      <c r="A31" s="91"/>
      <c r="B31" s="38" t="s">
        <v>59</v>
      </c>
      <c r="C31" s="104"/>
      <c r="D31" s="119"/>
      <c r="E31" s="101"/>
      <c r="F31" s="101"/>
      <c r="G31" s="101"/>
      <c r="H31" s="101"/>
      <c r="I31" s="124"/>
      <c r="J31" s="104"/>
    </row>
    <row r="32" spans="1:11">
      <c r="A32" s="91"/>
      <c r="B32" s="39" t="s">
        <v>95</v>
      </c>
      <c r="C32" s="105"/>
      <c r="D32" s="120"/>
      <c r="E32" s="102"/>
      <c r="F32" s="102"/>
      <c r="G32" s="102"/>
      <c r="H32" s="102"/>
      <c r="I32" s="125"/>
      <c r="J32" s="105"/>
    </row>
    <row r="33" spans="1:10">
      <c r="A33" s="90">
        <v>4</v>
      </c>
      <c r="B33" s="37" t="s">
        <v>56</v>
      </c>
      <c r="C33" s="103" t="s">
        <v>57</v>
      </c>
      <c r="D33" s="118">
        <v>78000</v>
      </c>
      <c r="E33" s="100" t="s">
        <v>22</v>
      </c>
      <c r="F33" s="100" t="s">
        <v>22</v>
      </c>
      <c r="G33" s="100" t="s">
        <v>22</v>
      </c>
      <c r="H33" s="100" t="s">
        <v>22</v>
      </c>
      <c r="I33" s="123" t="s">
        <v>15</v>
      </c>
      <c r="J33" s="103" t="s">
        <v>58</v>
      </c>
    </row>
    <row r="34" spans="1:10" ht="37.5">
      <c r="A34" s="91"/>
      <c r="B34" s="38" t="s">
        <v>60</v>
      </c>
      <c r="C34" s="104"/>
      <c r="D34" s="119"/>
      <c r="E34" s="101"/>
      <c r="F34" s="101"/>
      <c r="G34" s="101"/>
      <c r="H34" s="101"/>
      <c r="I34" s="124"/>
      <c r="J34" s="104"/>
    </row>
    <row r="35" spans="1:10">
      <c r="A35" s="92"/>
      <c r="B35" s="39" t="s">
        <v>96</v>
      </c>
      <c r="C35" s="105"/>
      <c r="D35" s="120"/>
      <c r="E35" s="102"/>
      <c r="F35" s="102"/>
      <c r="G35" s="102"/>
      <c r="H35" s="102"/>
      <c r="I35" s="125"/>
      <c r="J35" s="105"/>
    </row>
    <row r="36" spans="1:10" ht="18.75" customHeight="1">
      <c r="A36" s="90">
        <v>5</v>
      </c>
      <c r="B36" s="40" t="s">
        <v>61</v>
      </c>
      <c r="C36" s="103" t="s">
        <v>62</v>
      </c>
      <c r="D36" s="118">
        <v>10000</v>
      </c>
      <c r="E36" s="100" t="s">
        <v>22</v>
      </c>
      <c r="F36" s="100" t="s">
        <v>22</v>
      </c>
      <c r="G36" s="100" t="s">
        <v>22</v>
      </c>
      <c r="H36" s="100" t="s">
        <v>22</v>
      </c>
      <c r="I36" s="123" t="s">
        <v>15</v>
      </c>
      <c r="J36" s="103" t="s">
        <v>63</v>
      </c>
    </row>
    <row r="37" spans="1:10">
      <c r="A37" s="91"/>
      <c r="B37" s="39" t="s">
        <v>64</v>
      </c>
      <c r="C37" s="104"/>
      <c r="D37" s="119"/>
      <c r="E37" s="101"/>
      <c r="F37" s="101"/>
      <c r="G37" s="101"/>
      <c r="H37" s="101"/>
      <c r="I37" s="124"/>
      <c r="J37" s="104"/>
    </row>
    <row r="38" spans="1:10" ht="37.5">
      <c r="A38" s="91"/>
      <c r="B38" s="38" t="s">
        <v>98</v>
      </c>
      <c r="C38" s="104"/>
      <c r="D38" s="120"/>
      <c r="E38" s="102"/>
      <c r="F38" s="102"/>
      <c r="G38" s="102"/>
      <c r="H38" s="102"/>
      <c r="I38" s="124"/>
      <c r="J38" s="104"/>
    </row>
    <row r="39" spans="1:10" s="63" customFormat="1">
      <c r="A39" s="92"/>
      <c r="B39" s="61" t="s">
        <v>99</v>
      </c>
      <c r="C39" s="105"/>
      <c r="D39" s="66">
        <v>3800</v>
      </c>
      <c r="E39" s="62" t="s">
        <v>22</v>
      </c>
      <c r="F39" s="62" t="s">
        <v>22</v>
      </c>
      <c r="G39" s="62" t="s">
        <v>22</v>
      </c>
      <c r="H39" s="62" t="s">
        <v>22</v>
      </c>
      <c r="I39" s="125"/>
      <c r="J39" s="105"/>
    </row>
    <row r="40" spans="1:10">
      <c r="A40" s="90">
        <v>6</v>
      </c>
      <c r="B40" s="44" t="s">
        <v>12</v>
      </c>
      <c r="C40" s="103" t="s">
        <v>65</v>
      </c>
      <c r="D40" s="118">
        <v>16000</v>
      </c>
      <c r="E40" s="100" t="s">
        <v>22</v>
      </c>
      <c r="F40" s="100" t="s">
        <v>22</v>
      </c>
      <c r="G40" s="100" t="s">
        <v>22</v>
      </c>
      <c r="H40" s="100" t="s">
        <v>22</v>
      </c>
      <c r="I40" s="123" t="s">
        <v>15</v>
      </c>
      <c r="J40" s="103" t="s">
        <v>66</v>
      </c>
    </row>
    <row r="41" spans="1:10">
      <c r="A41" s="91"/>
      <c r="B41" s="35" t="s">
        <v>67</v>
      </c>
      <c r="C41" s="104"/>
      <c r="D41" s="119"/>
      <c r="E41" s="101"/>
      <c r="F41" s="101"/>
      <c r="G41" s="101"/>
      <c r="H41" s="101"/>
      <c r="I41" s="124"/>
      <c r="J41" s="104"/>
    </row>
    <row r="42" spans="1:10" ht="37.5">
      <c r="A42" s="92"/>
      <c r="B42" s="38" t="s">
        <v>68</v>
      </c>
      <c r="C42" s="105"/>
      <c r="D42" s="120"/>
      <c r="E42" s="102"/>
      <c r="F42" s="102"/>
      <c r="G42" s="102"/>
      <c r="H42" s="102"/>
      <c r="I42" s="125"/>
      <c r="J42" s="105"/>
    </row>
    <row r="43" spans="1:10">
      <c r="A43" s="90">
        <v>7</v>
      </c>
      <c r="B43" s="44" t="s">
        <v>12</v>
      </c>
      <c r="C43" s="103" t="s">
        <v>65</v>
      </c>
      <c r="D43" s="118">
        <v>52200</v>
      </c>
      <c r="E43" s="100" t="s">
        <v>22</v>
      </c>
      <c r="F43" s="100" t="s">
        <v>22</v>
      </c>
      <c r="G43" s="100" t="s">
        <v>22</v>
      </c>
      <c r="H43" s="100" t="s">
        <v>22</v>
      </c>
      <c r="I43" s="123" t="s">
        <v>15</v>
      </c>
      <c r="J43" s="103" t="s">
        <v>69</v>
      </c>
    </row>
    <row r="44" spans="1:10">
      <c r="A44" s="91"/>
      <c r="B44" s="35" t="s">
        <v>67</v>
      </c>
      <c r="C44" s="104"/>
      <c r="D44" s="119"/>
      <c r="E44" s="101"/>
      <c r="F44" s="101"/>
      <c r="G44" s="101"/>
      <c r="H44" s="101"/>
      <c r="I44" s="124"/>
      <c r="J44" s="104"/>
    </row>
    <row r="45" spans="1:10">
      <c r="A45" s="91"/>
      <c r="B45" s="38" t="s">
        <v>70</v>
      </c>
      <c r="C45" s="104"/>
      <c r="D45" s="119"/>
      <c r="E45" s="101"/>
      <c r="F45" s="101"/>
      <c r="G45" s="101"/>
      <c r="H45" s="101"/>
      <c r="I45" s="124"/>
      <c r="J45" s="104"/>
    </row>
    <row r="46" spans="1:10">
      <c r="A46" s="109" t="s">
        <v>52</v>
      </c>
      <c r="B46" s="110"/>
      <c r="C46" s="111"/>
      <c r="D46" s="68">
        <f>SUM(D27:D45)</f>
        <v>279470</v>
      </c>
      <c r="E46" s="67"/>
      <c r="F46" s="67"/>
      <c r="G46" s="67"/>
      <c r="H46" s="67"/>
      <c r="I46" s="67"/>
      <c r="J46" s="67"/>
    </row>
    <row r="47" spans="1:10">
      <c r="A47" s="90">
        <v>8</v>
      </c>
      <c r="B47" s="44" t="s">
        <v>12</v>
      </c>
      <c r="C47" s="103" t="s">
        <v>71</v>
      </c>
      <c r="D47" s="118">
        <f>2*2217</f>
        <v>4434</v>
      </c>
      <c r="E47" s="100" t="s">
        <v>22</v>
      </c>
      <c r="F47" s="100" t="s">
        <v>22</v>
      </c>
      <c r="G47" s="100" t="s">
        <v>22</v>
      </c>
      <c r="H47" s="100" t="s">
        <v>22</v>
      </c>
      <c r="I47" s="123" t="s">
        <v>15</v>
      </c>
      <c r="J47" s="103" t="s">
        <v>72</v>
      </c>
    </row>
    <row r="48" spans="1:10">
      <c r="A48" s="91"/>
      <c r="B48" s="45" t="s">
        <v>17</v>
      </c>
      <c r="C48" s="104"/>
      <c r="D48" s="119"/>
      <c r="E48" s="101"/>
      <c r="F48" s="101"/>
      <c r="G48" s="101"/>
      <c r="H48" s="101"/>
      <c r="I48" s="124"/>
      <c r="J48" s="104"/>
    </row>
    <row r="49" spans="1:10">
      <c r="A49" s="92"/>
      <c r="B49" s="38" t="s">
        <v>73</v>
      </c>
      <c r="C49" s="105"/>
      <c r="D49" s="120"/>
      <c r="E49" s="102"/>
      <c r="F49" s="102"/>
      <c r="G49" s="102"/>
      <c r="H49" s="102"/>
      <c r="I49" s="125"/>
      <c r="J49" s="105"/>
    </row>
    <row r="50" spans="1:10">
      <c r="A50" s="90">
        <v>9</v>
      </c>
      <c r="B50" s="44" t="s">
        <v>12</v>
      </c>
      <c r="C50" s="103" t="s">
        <v>74</v>
      </c>
      <c r="D50" s="112">
        <v>16800</v>
      </c>
      <c r="E50" s="103" t="s">
        <v>22</v>
      </c>
      <c r="F50" s="103" t="s">
        <v>22</v>
      </c>
      <c r="G50" s="103" t="s">
        <v>22</v>
      </c>
      <c r="H50" s="103" t="s">
        <v>22</v>
      </c>
      <c r="I50" s="123" t="s">
        <v>15</v>
      </c>
      <c r="J50" s="103" t="s">
        <v>75</v>
      </c>
    </row>
    <row r="51" spans="1:10">
      <c r="A51" s="91"/>
      <c r="B51" s="45" t="s">
        <v>17</v>
      </c>
      <c r="C51" s="104"/>
      <c r="D51" s="113"/>
      <c r="E51" s="104"/>
      <c r="F51" s="104"/>
      <c r="G51" s="104"/>
      <c r="H51" s="104"/>
      <c r="I51" s="124"/>
      <c r="J51" s="104"/>
    </row>
    <row r="52" spans="1:10" ht="37.5">
      <c r="A52" s="92"/>
      <c r="B52" s="38" t="s">
        <v>76</v>
      </c>
      <c r="C52" s="105"/>
      <c r="D52" s="114"/>
      <c r="E52" s="105"/>
      <c r="F52" s="105"/>
      <c r="G52" s="105"/>
      <c r="H52" s="105"/>
      <c r="I52" s="125"/>
      <c r="J52" s="105"/>
    </row>
    <row r="53" spans="1:10">
      <c r="A53" s="90">
        <v>10</v>
      </c>
      <c r="B53" s="44" t="s">
        <v>12</v>
      </c>
      <c r="C53" s="103" t="s">
        <v>77</v>
      </c>
      <c r="D53" s="112">
        <f>2*60000</f>
        <v>120000</v>
      </c>
      <c r="E53" s="103" t="s">
        <v>22</v>
      </c>
      <c r="F53" s="103" t="s">
        <v>22</v>
      </c>
      <c r="G53" s="103" t="s">
        <v>22</v>
      </c>
      <c r="H53" s="103" t="s">
        <v>22</v>
      </c>
      <c r="I53" s="123" t="s">
        <v>15</v>
      </c>
      <c r="J53" s="103" t="s">
        <v>78</v>
      </c>
    </row>
    <row r="54" spans="1:10">
      <c r="A54" s="91"/>
      <c r="B54" s="46" t="s">
        <v>17</v>
      </c>
      <c r="C54" s="104"/>
      <c r="D54" s="113"/>
      <c r="E54" s="104"/>
      <c r="F54" s="104"/>
      <c r="G54" s="104"/>
      <c r="H54" s="104"/>
      <c r="I54" s="124"/>
      <c r="J54" s="104"/>
    </row>
    <row r="55" spans="1:10" ht="37.5">
      <c r="A55" s="92"/>
      <c r="B55" s="47" t="s">
        <v>79</v>
      </c>
      <c r="C55" s="105"/>
      <c r="D55" s="114"/>
      <c r="E55" s="105"/>
      <c r="F55" s="105"/>
      <c r="G55" s="105"/>
      <c r="H55" s="105"/>
      <c r="I55" s="125"/>
      <c r="J55" s="105"/>
    </row>
    <row r="56" spans="1:10">
      <c r="A56" s="90">
        <v>11</v>
      </c>
      <c r="B56" s="44" t="s">
        <v>12</v>
      </c>
      <c r="C56" s="106" t="s">
        <v>80</v>
      </c>
      <c r="D56" s="112">
        <v>10000</v>
      </c>
      <c r="E56" s="106" t="s">
        <v>22</v>
      </c>
      <c r="F56" s="106" t="s">
        <v>22</v>
      </c>
      <c r="G56" s="106" t="s">
        <v>22</v>
      </c>
      <c r="H56" s="106" t="s">
        <v>22</v>
      </c>
      <c r="I56" s="123" t="s">
        <v>15</v>
      </c>
      <c r="J56" s="106" t="s">
        <v>81</v>
      </c>
    </row>
    <row r="57" spans="1:10">
      <c r="A57" s="91"/>
      <c r="B57" s="46" t="s">
        <v>17</v>
      </c>
      <c r="C57" s="107"/>
      <c r="D57" s="113"/>
      <c r="E57" s="107"/>
      <c r="F57" s="107"/>
      <c r="G57" s="107"/>
      <c r="H57" s="107"/>
      <c r="I57" s="124"/>
      <c r="J57" s="107"/>
    </row>
    <row r="58" spans="1:10">
      <c r="A58" s="92"/>
      <c r="B58" s="47" t="s">
        <v>82</v>
      </c>
      <c r="C58" s="108"/>
      <c r="D58" s="114"/>
      <c r="E58" s="108"/>
      <c r="F58" s="108"/>
      <c r="G58" s="108"/>
      <c r="H58" s="108"/>
      <c r="I58" s="125"/>
      <c r="J58" s="108"/>
    </row>
    <row r="59" spans="1:10">
      <c r="A59" s="90">
        <v>12</v>
      </c>
      <c r="B59" s="44" t="s">
        <v>12</v>
      </c>
      <c r="C59" s="106" t="s">
        <v>83</v>
      </c>
      <c r="D59" s="112">
        <v>16800</v>
      </c>
      <c r="E59" s="106" t="s">
        <v>22</v>
      </c>
      <c r="F59" s="106" t="s">
        <v>22</v>
      </c>
      <c r="G59" s="106" t="s">
        <v>22</v>
      </c>
      <c r="H59" s="106" t="s">
        <v>22</v>
      </c>
      <c r="I59" s="123" t="s">
        <v>15</v>
      </c>
      <c r="J59" s="106" t="s">
        <v>84</v>
      </c>
    </row>
    <row r="60" spans="1:10">
      <c r="A60" s="91"/>
      <c r="B60" s="45" t="s">
        <v>17</v>
      </c>
      <c r="C60" s="107"/>
      <c r="D60" s="113"/>
      <c r="E60" s="107"/>
      <c r="F60" s="107"/>
      <c r="G60" s="107"/>
      <c r="H60" s="107"/>
      <c r="I60" s="124"/>
      <c r="J60" s="107"/>
    </row>
    <row r="61" spans="1:10" ht="37.5">
      <c r="A61" s="91"/>
      <c r="B61" s="38" t="s">
        <v>109</v>
      </c>
      <c r="C61" s="107"/>
      <c r="D61" s="114"/>
      <c r="E61" s="108"/>
      <c r="F61" s="108"/>
      <c r="G61" s="108"/>
      <c r="H61" s="108"/>
      <c r="I61" s="125"/>
      <c r="J61" s="108"/>
    </row>
    <row r="62" spans="1:10">
      <c r="A62" s="109" t="s">
        <v>52</v>
      </c>
      <c r="B62" s="110"/>
      <c r="C62" s="111"/>
      <c r="D62" s="69">
        <f>SUM(D47:D61)</f>
        <v>168034</v>
      </c>
      <c r="E62" s="69"/>
      <c r="F62" s="69"/>
      <c r="G62" s="69"/>
      <c r="H62" s="69"/>
      <c r="I62" s="70"/>
      <c r="J62" s="69"/>
    </row>
    <row r="63" spans="1:10">
      <c r="A63" s="90">
        <v>13</v>
      </c>
      <c r="B63" s="48" t="s">
        <v>61</v>
      </c>
      <c r="C63" s="103" t="s">
        <v>62</v>
      </c>
      <c r="D63" s="112">
        <v>20000</v>
      </c>
      <c r="E63" s="106" t="s">
        <v>22</v>
      </c>
      <c r="F63" s="106" t="s">
        <v>22</v>
      </c>
      <c r="G63" s="106" t="s">
        <v>22</v>
      </c>
      <c r="H63" s="106" t="s">
        <v>22</v>
      </c>
      <c r="I63" s="123" t="s">
        <v>15</v>
      </c>
      <c r="J63" s="103" t="s">
        <v>63</v>
      </c>
    </row>
    <row r="64" spans="1:10">
      <c r="A64" s="91"/>
      <c r="B64" s="38" t="s">
        <v>85</v>
      </c>
      <c r="C64" s="104"/>
      <c r="D64" s="113"/>
      <c r="E64" s="107"/>
      <c r="F64" s="107"/>
      <c r="G64" s="107"/>
      <c r="H64" s="107"/>
      <c r="I64" s="124"/>
      <c r="J64" s="104"/>
    </row>
    <row r="65" spans="1:10" ht="56.25">
      <c r="A65" s="92"/>
      <c r="B65" s="38" t="s">
        <v>97</v>
      </c>
      <c r="C65" s="105"/>
      <c r="D65" s="114"/>
      <c r="E65" s="108"/>
      <c r="F65" s="108"/>
      <c r="G65" s="108"/>
      <c r="H65" s="108"/>
      <c r="I65" s="125"/>
      <c r="J65" s="105"/>
    </row>
    <row r="66" spans="1:10">
      <c r="A66" s="49">
        <v>14</v>
      </c>
      <c r="B66" s="40" t="s">
        <v>86</v>
      </c>
      <c r="C66" s="106" t="s">
        <v>87</v>
      </c>
      <c r="D66" s="112">
        <v>7400</v>
      </c>
      <c r="E66" s="106" t="s">
        <v>22</v>
      </c>
      <c r="F66" s="106" t="s">
        <v>22</v>
      </c>
      <c r="G66" s="106" t="s">
        <v>22</v>
      </c>
      <c r="H66" s="106" t="s">
        <v>22</v>
      </c>
      <c r="I66" s="123" t="s">
        <v>15</v>
      </c>
      <c r="J66" s="103" t="s">
        <v>88</v>
      </c>
    </row>
    <row r="67" spans="1:10">
      <c r="A67" s="49"/>
      <c r="B67" s="38" t="s">
        <v>89</v>
      </c>
      <c r="C67" s="107"/>
      <c r="D67" s="113"/>
      <c r="E67" s="107"/>
      <c r="F67" s="107"/>
      <c r="G67" s="107"/>
      <c r="H67" s="107"/>
      <c r="I67" s="124"/>
      <c r="J67" s="104"/>
    </row>
    <row r="68" spans="1:10">
      <c r="A68" s="49"/>
      <c r="B68" s="38" t="s">
        <v>90</v>
      </c>
      <c r="C68" s="108"/>
      <c r="D68" s="114"/>
      <c r="E68" s="108"/>
      <c r="F68" s="108"/>
      <c r="G68" s="108"/>
      <c r="H68" s="108"/>
      <c r="I68" s="125"/>
      <c r="J68" s="105"/>
    </row>
    <row r="69" spans="1:10" ht="18" customHeight="1">
      <c r="A69" s="90">
        <v>15</v>
      </c>
      <c r="B69" s="50" t="s">
        <v>56</v>
      </c>
      <c r="C69" s="103" t="s">
        <v>57</v>
      </c>
      <c r="D69" s="112">
        <v>37000</v>
      </c>
      <c r="E69" s="106" t="s">
        <v>22</v>
      </c>
      <c r="F69" s="106" t="s">
        <v>22</v>
      </c>
      <c r="G69" s="106" t="s">
        <v>22</v>
      </c>
      <c r="H69" s="106" t="s">
        <v>22</v>
      </c>
      <c r="I69" s="123" t="s">
        <v>15</v>
      </c>
      <c r="J69" s="103" t="s">
        <v>58</v>
      </c>
    </row>
    <row r="70" spans="1:10" ht="37.5">
      <c r="A70" s="91"/>
      <c r="B70" s="51" t="s">
        <v>91</v>
      </c>
      <c r="C70" s="104"/>
      <c r="D70" s="113"/>
      <c r="E70" s="107"/>
      <c r="F70" s="107"/>
      <c r="G70" s="107"/>
      <c r="H70" s="107"/>
      <c r="I70" s="124"/>
      <c r="J70" s="104"/>
    </row>
    <row r="71" spans="1:10" ht="37.5">
      <c r="A71" s="92"/>
      <c r="B71" s="51" t="s">
        <v>92</v>
      </c>
      <c r="C71" s="105"/>
      <c r="D71" s="114"/>
      <c r="E71" s="108"/>
      <c r="F71" s="108"/>
      <c r="G71" s="108"/>
      <c r="H71" s="108"/>
      <c r="I71" s="125"/>
      <c r="J71" s="105"/>
    </row>
    <row r="72" spans="1:10">
      <c r="A72" s="90">
        <v>16</v>
      </c>
      <c r="B72" s="64" t="s">
        <v>103</v>
      </c>
      <c r="C72" s="129" t="s">
        <v>100</v>
      </c>
      <c r="D72" s="112">
        <v>30400</v>
      </c>
      <c r="E72" s="106" t="s">
        <v>22</v>
      </c>
      <c r="F72" s="106" t="s">
        <v>22</v>
      </c>
      <c r="G72" s="106" t="s">
        <v>22</v>
      </c>
      <c r="H72" s="106" t="s">
        <v>22</v>
      </c>
      <c r="I72" s="123" t="s">
        <v>15</v>
      </c>
      <c r="J72" s="103" t="s">
        <v>101</v>
      </c>
    </row>
    <row r="73" spans="1:10" ht="56.25">
      <c r="A73" s="92"/>
      <c r="B73" s="65" t="s">
        <v>110</v>
      </c>
      <c r="C73" s="130"/>
      <c r="D73" s="114"/>
      <c r="E73" s="108"/>
      <c r="F73" s="108"/>
      <c r="G73" s="108"/>
      <c r="H73" s="108"/>
      <c r="I73" s="125"/>
      <c r="J73" s="105"/>
    </row>
    <row r="74" spans="1:10" ht="21" customHeight="1">
      <c r="A74" s="80" t="s">
        <v>52</v>
      </c>
      <c r="B74" s="81"/>
      <c r="C74" s="82"/>
      <c r="D74" s="41">
        <f>SUM(D56:D72)</f>
        <v>289634</v>
      </c>
      <c r="E74" s="42"/>
      <c r="F74" s="42"/>
      <c r="G74" s="42"/>
      <c r="H74" s="42"/>
      <c r="I74" s="43"/>
      <c r="J74" s="42"/>
    </row>
    <row r="75" spans="1:10">
      <c r="A75" s="83" t="s">
        <v>93</v>
      </c>
      <c r="B75" s="84"/>
      <c r="C75" s="85"/>
      <c r="D75" s="52">
        <f>D74+D26+D46+D62</f>
        <v>4861938</v>
      </c>
      <c r="E75" s="53"/>
      <c r="F75" s="53"/>
      <c r="G75" s="53"/>
      <c r="H75" s="53"/>
      <c r="I75" s="54"/>
      <c r="J75" s="55"/>
    </row>
    <row r="77" spans="1:10" ht="20.25">
      <c r="C77" s="56" t="s">
        <v>94</v>
      </c>
    </row>
    <row r="79" spans="1:10" ht="20.25">
      <c r="B79" s="57" t="s">
        <v>104</v>
      </c>
      <c r="C79" s="58"/>
      <c r="D79" s="1"/>
      <c r="F79" s="58"/>
    </row>
    <row r="80" spans="1:10" ht="20.25">
      <c r="C80" s="59" t="s">
        <v>102</v>
      </c>
    </row>
    <row r="81" spans="3:3" ht="20.25">
      <c r="C81" s="71" t="s">
        <v>105</v>
      </c>
    </row>
  </sheetData>
  <mergeCells count="163">
    <mergeCell ref="J53:J55"/>
    <mergeCell ref="J56:J58"/>
    <mergeCell ref="J59:J61"/>
    <mergeCell ref="J63:J65"/>
    <mergeCell ref="J66:J68"/>
    <mergeCell ref="J69:J71"/>
    <mergeCell ref="I36:I39"/>
    <mergeCell ref="J36:J39"/>
    <mergeCell ref="A72:A73"/>
    <mergeCell ref="C72:C73"/>
    <mergeCell ref="D72:D73"/>
    <mergeCell ref="E72:E73"/>
    <mergeCell ref="F72:F73"/>
    <mergeCell ref="G72:G73"/>
    <mergeCell ref="H72:H73"/>
    <mergeCell ref="I72:I73"/>
    <mergeCell ref="J72:J73"/>
    <mergeCell ref="H50:H52"/>
    <mergeCell ref="H53:H55"/>
    <mergeCell ref="H56:H58"/>
    <mergeCell ref="H59:H61"/>
    <mergeCell ref="H63:H65"/>
    <mergeCell ref="H66:H68"/>
    <mergeCell ref="H69:H71"/>
    <mergeCell ref="E43:E45"/>
    <mergeCell ref="J4:J6"/>
    <mergeCell ref="J27:J29"/>
    <mergeCell ref="J30:J32"/>
    <mergeCell ref="J33:J35"/>
    <mergeCell ref="J40:J42"/>
    <mergeCell ref="J43:J45"/>
    <mergeCell ref="J47:J49"/>
    <mergeCell ref="J50:J52"/>
    <mergeCell ref="I4:I6"/>
    <mergeCell ref="I24:I25"/>
    <mergeCell ref="I27:I29"/>
    <mergeCell ref="I30:I32"/>
    <mergeCell ref="I33:I35"/>
    <mergeCell ref="I40:I42"/>
    <mergeCell ref="I43:I45"/>
    <mergeCell ref="I47:I49"/>
    <mergeCell ref="G5:G6"/>
    <mergeCell ref="G24:G25"/>
    <mergeCell ref="G27:G29"/>
    <mergeCell ref="G30:G32"/>
    <mergeCell ref="G33:G35"/>
    <mergeCell ref="G36:G38"/>
    <mergeCell ref="G40:G42"/>
    <mergeCell ref="G43:G45"/>
    <mergeCell ref="G47:G49"/>
    <mergeCell ref="H5:H6"/>
    <mergeCell ref="H24:H25"/>
    <mergeCell ref="H27:H29"/>
    <mergeCell ref="H30:H32"/>
    <mergeCell ref="H33:H35"/>
    <mergeCell ref="H36:H38"/>
    <mergeCell ref="H40:H42"/>
    <mergeCell ref="H43:H45"/>
    <mergeCell ref="H47:H49"/>
    <mergeCell ref="G50:G52"/>
    <mergeCell ref="G53:G55"/>
    <mergeCell ref="G56:G58"/>
    <mergeCell ref="G59:G61"/>
    <mergeCell ref="G63:G65"/>
    <mergeCell ref="G66:G68"/>
    <mergeCell ref="G69:G71"/>
    <mergeCell ref="I56:I58"/>
    <mergeCell ref="I59:I61"/>
    <mergeCell ref="I63:I65"/>
    <mergeCell ref="I66:I68"/>
    <mergeCell ref="I69:I71"/>
    <mergeCell ref="I50:I52"/>
    <mergeCell ref="I53:I55"/>
    <mergeCell ref="E69:E71"/>
    <mergeCell ref="F5:F6"/>
    <mergeCell ref="F24:F25"/>
    <mergeCell ref="F27:F29"/>
    <mergeCell ref="F30:F32"/>
    <mergeCell ref="F33:F35"/>
    <mergeCell ref="F36:F38"/>
    <mergeCell ref="F40:F42"/>
    <mergeCell ref="F43:F45"/>
    <mergeCell ref="F47:F49"/>
    <mergeCell ref="F50:F52"/>
    <mergeCell ref="F53:F55"/>
    <mergeCell ref="F56:F58"/>
    <mergeCell ref="F59:F61"/>
    <mergeCell ref="F63:F65"/>
    <mergeCell ref="F66:F68"/>
    <mergeCell ref="E5:E6"/>
    <mergeCell ref="E24:E25"/>
    <mergeCell ref="F69:F71"/>
    <mergeCell ref="E27:E29"/>
    <mergeCell ref="E30:E32"/>
    <mergeCell ref="E33:E35"/>
    <mergeCell ref="E36:E38"/>
    <mergeCell ref="E40:E42"/>
    <mergeCell ref="E47:E49"/>
    <mergeCell ref="D47:D49"/>
    <mergeCell ref="D50:D52"/>
    <mergeCell ref="E50:E52"/>
    <mergeCell ref="D53:D55"/>
    <mergeCell ref="D56:D58"/>
    <mergeCell ref="D59:D61"/>
    <mergeCell ref="D63:D65"/>
    <mergeCell ref="D66:D68"/>
    <mergeCell ref="E53:E55"/>
    <mergeCell ref="E56:E58"/>
    <mergeCell ref="E59:E61"/>
    <mergeCell ref="E63:E65"/>
    <mergeCell ref="E66:E68"/>
    <mergeCell ref="D5:D6"/>
    <mergeCell ref="D7:D8"/>
    <mergeCell ref="D19:D25"/>
    <mergeCell ref="D27:D29"/>
    <mergeCell ref="D30:D32"/>
    <mergeCell ref="D33:D35"/>
    <mergeCell ref="D36:D38"/>
    <mergeCell ref="D40:D42"/>
    <mergeCell ref="D43:D45"/>
    <mergeCell ref="C56:C58"/>
    <mergeCell ref="C59:C61"/>
    <mergeCell ref="C63:C65"/>
    <mergeCell ref="C66:C68"/>
    <mergeCell ref="C69:C71"/>
    <mergeCell ref="A36:A39"/>
    <mergeCell ref="C36:C39"/>
    <mergeCell ref="A62:C62"/>
    <mergeCell ref="D69:D71"/>
    <mergeCell ref="A46:C46"/>
    <mergeCell ref="C4:C6"/>
    <mergeCell ref="C27:C29"/>
    <mergeCell ref="C30:C32"/>
    <mergeCell ref="C33:C35"/>
    <mergeCell ref="C40:C42"/>
    <mergeCell ref="C43:C45"/>
    <mergeCell ref="C47:C49"/>
    <mergeCell ref="C50:C52"/>
    <mergeCell ref="C53:C55"/>
    <mergeCell ref="A1:J1"/>
    <mergeCell ref="A2:J2"/>
    <mergeCell ref="A3:J3"/>
    <mergeCell ref="D4:H4"/>
    <mergeCell ref="A26:C26"/>
    <mergeCell ref="A74:C74"/>
    <mergeCell ref="A75:C75"/>
    <mergeCell ref="A4:A6"/>
    <mergeCell ref="A19:A22"/>
    <mergeCell ref="A23:A25"/>
    <mergeCell ref="A27:A29"/>
    <mergeCell ref="A30:A32"/>
    <mergeCell ref="A33:A35"/>
    <mergeCell ref="A40:A42"/>
    <mergeCell ref="A43:A45"/>
    <mergeCell ref="A47:A49"/>
    <mergeCell ref="A50:A52"/>
    <mergeCell ref="A53:A55"/>
    <mergeCell ref="A56:A58"/>
    <mergeCell ref="A59:A61"/>
    <mergeCell ref="A63:A65"/>
    <mergeCell ref="A69:A71"/>
    <mergeCell ref="B4:B6"/>
    <mergeCell ref="B24:B25"/>
  </mergeCells>
  <pageMargins left="0.24" right="0.26" top="0.75" bottom="0.75" header="0.3" footer="0.3"/>
  <pageSetup paperSize="9" scale="80" fitToHeight="0" orientation="landscape" horizontalDpi="300" verticalDpi="300" r:id="rId1"/>
  <rowBreaks count="3" manualBreakCount="3">
    <brk id="26" max="16383" man="1"/>
    <brk id="46" max="9" man="1"/>
    <brk id="6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2026-07-16T08:07:35Z</cp:lastPrinted>
  <dcterms:created xsi:type="dcterms:W3CDTF">2024-01-10T07:59:00Z</dcterms:created>
  <dcterms:modified xsi:type="dcterms:W3CDTF">2026-07-16T08:07:55Z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CF34E0C171AF45F8972369AB97960606_12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